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GA\2022\1. Enero\0. Estados Financieros\Portal\"/>
    </mc:Choice>
  </mc:AlternateContent>
  <xr:revisionPtr revIDLastSave="0" documentId="13_ncr:1_{C4D1A23D-1823-4A23-8DE3-2366FA4104AD}" xr6:coauthVersionLast="47" xr6:coauthVersionMax="47" xr10:uidLastSave="{00000000-0000-0000-0000-000000000000}"/>
  <bookViews>
    <workbookView xWindow="-120" yWindow="-120" windowWidth="29040" windowHeight="15840" xr2:uid="{86535285-17EA-4D51-906B-76C83B5AFD9F}"/>
  </bookViews>
  <sheets>
    <sheet name=" ERF-Rendimiento Financi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'[1]Prueba de retencion'!#REF!</definedName>
    <definedName name="\H">#REF!</definedName>
    <definedName name="\I">#REF!</definedName>
    <definedName name="\J">#REF!</definedName>
    <definedName name="\s">#REF!</definedName>
    <definedName name="___________p038">'[2]Ced. Anal. de Gastos Op.'!#REF!</definedName>
    <definedName name="__________p038">'[2]Ced. Anal. de Gastos Op.'!#REF!</definedName>
    <definedName name="_________p038">'[2]Ced. Anal. de Gastos Op.'!#REF!</definedName>
    <definedName name="________p038">'[2]Ced. Anal. de Gastos Op.'!#REF!</definedName>
    <definedName name="_______p038">'[2]Ced. Anal. de Gastos Op.'!#REF!</definedName>
    <definedName name="______p038">'[2]Ced. Anal. de Gastos Op.'!#REF!</definedName>
    <definedName name="_____p038">'[2]Ced. Anal. de Gastos Op.'!#REF!</definedName>
    <definedName name="____p038">'[2]Ced. Anal. de Gastos Op.'!#REF!</definedName>
    <definedName name="___p038">'[2]Ced. Anal. de Gastos Op.'!#REF!</definedName>
    <definedName name="__123Graph_A" hidden="1">'[3]ASUNCIONES GENERALES'!#REF!</definedName>
    <definedName name="__123Graph_B" hidden="1">'[3]ASUNCIONES GENERALES'!#REF!</definedName>
    <definedName name="__123Graph_C" hidden="1">[4]Overview!#REF!</definedName>
    <definedName name="__123Graph_D" hidden="1">[4]Overview!#REF!</definedName>
    <definedName name="__123Graph_E" hidden="1">[4]Overview!#REF!</definedName>
    <definedName name="__123Graph_X" hidden="1">[4]Overview!#REF!</definedName>
    <definedName name="__p038">'[2]Ced. Anal. de Gastos Op.'!#REF!</definedName>
    <definedName name="_1_0pf1">[5]DIAMOND!#REF!</definedName>
    <definedName name="_1995">#REF!</definedName>
    <definedName name="_2E____ဠ0__큌〈Ř">#REF!</definedName>
    <definedName name="_3_0BL">[6]Returns!#REF!</definedName>
    <definedName name="_5ALL">#REF!</definedName>
    <definedName name="_6_0i">[5]DIAMOND!#REF!</definedName>
    <definedName name="_as2">#N/A</definedName>
    <definedName name="_b1">[7]WORKIDD!#REF!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[8]A!$AP$13:$AQ$681</definedName>
    <definedName name="_xlnm._FilterDatabase" localSheetId="0" hidden="1">' ERF-Rendimiento Financiero'!$C$6:$H$29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'[2]Ced. Anal. de Gastos Op.'!#REF!</definedName>
    <definedName name="_PDP13">[9]P13!$A$5:$BB$68</definedName>
    <definedName name="_r">'[10] CDS'!#REF!</definedName>
    <definedName name="_Regression_Out" hidden="1">#REF!</definedName>
    <definedName name="_Regression_X" hidden="1">#REF!</definedName>
    <definedName name="_Regression_Y" hidden="1">#REF!</definedName>
    <definedName name="_Sort" hidden="1">'[1]Prueba de retencion'!#REF!</definedName>
    <definedName name="_Sort2" hidden="1">#REF!</definedName>
    <definedName name="_td2">#REF!</definedName>
    <definedName name="_ti4">#REF!</definedName>
    <definedName name="a" hidden="1">'[11]Prueba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[8]A!$A$12:$AT$681</definedName>
    <definedName name="app">[12]INPUT!$B$1</definedName>
    <definedName name="Application">'[13]1_Parameters'!$B$4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[14]Links!$I$1:$I$65536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'[15]Set ups'!$A$2:$D$6</definedName>
    <definedName name="CAPITALTRABAJ">#REF!</definedName>
    <definedName name="CAPT">[9]CAPTURA!$A$4:$Q$76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'[16]gasto irs'!#REF!</definedName>
    <definedName name="Clasica">'[17]gasto irs'!#REF!</definedName>
    <definedName name="compresores">#REF!</definedName>
    <definedName name="conciliacion">'[18]gasto irs'!#REF!</definedName>
    <definedName name="Consolidado">#REF!</definedName>
    <definedName name="contratistas">#REF!</definedName>
    <definedName name="CRIT_US">#REF!</definedName>
    <definedName name="CRITEIO">[19]A!$A$476:$AL$477</definedName>
    <definedName name="_xlnm.Criteria">#REF!</definedName>
    <definedName name="CRITO_US">[19]A!$B$476:$AK$497</definedName>
    <definedName name="Cuadre">#REF!</definedName>
    <definedName name="CUENTA">'[20]P0467L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_xlnm.Database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[21]Currency!$C$3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'[22]gasto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[23]INPUT!$B$2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'[3]ASUNCIONES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[24]Menu!$H$10</definedName>
    <definedName name="Extraco">[19]A!$A$497:$AG$497</definedName>
    <definedName name="_xlnm.Extract">#REF!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'[3]ASUNCIONES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'[25]ESTADOS FINANC.  INDAL'!$A$77:$G$127</definedName>
    <definedName name="INDALSIT">'[25]ESTADOS FINANC.  INDAL'!$A$1:$G$74</definedName>
    <definedName name="INDEX">[4]Overview!#REF!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'[26]ISR Junio'!$B$20</definedName>
    <definedName name="K.2" hidden="1">'[27]Movimiento Depreciación 2006'!#REF!</definedName>
    <definedName name="L_Adjust">[28]Links!$H$1:$H$65536</definedName>
    <definedName name="L_AJE_Tot">[28]Links!$G$1:$G$65536</definedName>
    <definedName name="L_CY_Beg">[28]Links!$F$1:$F$65536</definedName>
    <definedName name="L_CY_End">[28]Links!$J$1:$J$65536</definedName>
    <definedName name="L_PY_End">[28]Links!$K$1:$K$65536</definedName>
    <definedName name="L_RJE_Tot">[28]Links!$I$1:$I$65536</definedName>
    <definedName name="laguna">#REF!</definedName>
    <definedName name="laminador">#REF!</definedName>
    <definedName name="large_bags">'[24]Large Bags and Others'!$B$1</definedName>
    <definedName name="LASARES">#REF!</definedName>
    <definedName name="LASASIT">#REF!</definedName>
    <definedName name="Last_Change">#REF!</definedName>
    <definedName name="LC_Entity">'[29]1_Parameters'!$B$7</definedName>
    <definedName name="lcent">[12]INPUT!$B$3</definedName>
    <definedName name="LIQUIDACION">#REF!</definedName>
    <definedName name="List_ARPopulation">'[30]AR Drop Downs'!$I$5:$I$10</definedName>
    <definedName name="List_Curr">[21]Currency!$B$9:$B$31</definedName>
    <definedName name="List_ExpandedTesting">'[30]AR Drop Downs'!$E$5:$E$8</definedName>
    <definedName name="List_Level_Assr">[21]DropDown!$B$1:$B$4</definedName>
    <definedName name="List_LevelAssurance">'[30]AR Drop Downs'!$A$5:$A$8</definedName>
    <definedName name="List_Number_of_Exceptions_Identified">'[30]AR Drop Downs'!$K$5:$K$27</definedName>
    <definedName name="List_NumberTolerableExceptions">'[30]AR Drop Downs'!$C$5:$C$8</definedName>
    <definedName name="List_Proj_Meth">[21]DropDown!$H$1:$H$2</definedName>
    <definedName name="List_Samp_Sel">[21]DropDown!$D$1:$D$4</definedName>
    <definedName name="List_SampleSelectionMethod">'[30]AR Drop Downs'!$G$5:$G$7</definedName>
    <definedName name="List_TypeProcedure">'[31]Drop Down'!$A$2:$A$7</definedName>
    <definedName name="Loco">'[32]gasto irs'!#REF!</definedName>
    <definedName name="M" hidden="1">'[26]ISR Junio'!$B$54:$L$67</definedName>
    <definedName name="MD_4">'[3]ASUNCIONES GENERALES'!#REF!</definedName>
    <definedName name="mecanica1">#REF!</definedName>
    <definedName name="medium_size">'[24]Medium Size'!$B$1</definedName>
    <definedName name="MENSUAL">#REF!</definedName>
    <definedName name="Mis_Def">#REF!</definedName>
    <definedName name="mm" hidden="1">'[33]Movimiento Depreciación'!#REF!</definedName>
    <definedName name="mod_exp">#REF!</definedName>
    <definedName name="mod_imp">'[24]COSTO IMPORTADO'!$Z$16:$Z$90</definedName>
    <definedName name="Modif_user">#REF!</definedName>
    <definedName name="Moneda">[34]Data!$B$2:$B$4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'[32]gasto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[35]Links!$G$1:$G$65536</definedName>
    <definedName name="OPCIONLAM">#REF!</definedName>
    <definedName name="own">[23]INPUT!$B$5</definedName>
    <definedName name="paisajismo">#REF!</definedName>
    <definedName name="per">[12]INPUT!$B$4</definedName>
    <definedName name="PeriodNumber">'[36]Start Here'!$B$8</definedName>
    <definedName name="plantaemrg">#REF!</definedName>
    <definedName name="plantatratam">#REF!</definedName>
    <definedName name="pm_phone">'[37]Project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_xlnm.Print_Area" localSheetId="0">' ERF-Rendimiento Financiero'!$C$1:$H$40</definedName>
    <definedName name="_xlnm.Print_Area">#REF!</definedName>
    <definedName name="PRINT_AREA_MI">#REF!</definedName>
    <definedName name="_xlnm.Print_Titles">[38]INPUT!$A$1:$E$65536,[38]INPUT!$A$1:$IV$2</definedName>
    <definedName name="PROGRAMAS_EDUCACION">#REF!</definedName>
    <definedName name="proj_id">'[37]Project Management Main'!$D$9</definedName>
    <definedName name="Proj_Meth">#REF!</definedName>
    <definedName name="proj_mgr">'[37]Project Management Main'!$D$12</definedName>
    <definedName name="proj_nm">'[37]Project Management Main'!$D$10</definedName>
    <definedName name="prov" hidden="1">'[33]Movimiento Depreciación'!#REF!</definedName>
    <definedName name="Provincia">#REF!</definedName>
    <definedName name="provision" hidden="1">'[33]Movimiento Depreciación'!#REF!</definedName>
    <definedName name="provisiónI" hidden="1">'[33]Movimiento de Activo Fijo'!#REF!</definedName>
    <definedName name="PROY_RD">#REF!</definedName>
    <definedName name="PROY_US">#REF!</definedName>
    <definedName name="PROYECCIONES_ECONOMICAS_GENERALES_I">'[3]ASUNCIONES GENERALES'!#REF!</definedName>
    <definedName name="PROYECCIONES_ECONOMICAS_GENERALES_II">'[3]ASUNCIONES GENERALES'!#REF!</definedName>
    <definedName name="PROYECCIONES_IMPOSITIVAS_RECAUDACIONES">'[3]ASUNCIONES GENERALES'!#REF!</definedName>
    <definedName name="qqqq">#REF!</definedName>
    <definedName name="qtd">[23]INPUT!$D$4</definedName>
    <definedName name="QuarterNumber">'[36]Start Here'!$D$8</definedName>
    <definedName name="R_Factor">#REF!</definedName>
    <definedName name="RAZON_SOCIAL">#REF!</definedName>
    <definedName name="RECOLECCION_DATOS">'[3]ASUNCIONES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'[3]ASUNCIONES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'[24]Junior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'[24]COSTO IMPORTADO'!$X$16:$X$90</definedName>
    <definedName name="SWeet_cook">'[24]Sweets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tol">[35]Lead!$H$1:$H$231</definedName>
    <definedName name="TOP_BRANDS">#REF!</definedName>
    <definedName name="Totales">[24]Menu!$H$10</definedName>
    <definedName name="TRANSP1">#REF!</definedName>
    <definedName name="Transppe">'[15]Set ups'!$A$10:$D$13</definedName>
    <definedName name="TType">[34]Data!$A$2:$A$4</definedName>
    <definedName name="ult_exp">#REF!</definedName>
    <definedName name="Ult_Imp">'[24]COSTO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'[47]gasto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'[48]Mov.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'[49]Resumen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'[50]Prueba gasto a Dic.'!#REF!</definedName>
    <definedName name="XREF_COLUMN_3" hidden="1">'[51]5640 Movimiento del AF'!#REF!</definedName>
    <definedName name="XREF_COLUMN_30" hidden="1">[49]Movimiento!#REF!</definedName>
    <definedName name="XREF_COLUMN_31" hidden="1">#REF!</definedName>
    <definedName name="XREF_COLUMN_32" hidden="1">#REF!</definedName>
    <definedName name="XREF_COLUMN_33" hidden="1">'[49]Resumen Movimiento '!#REF!</definedName>
    <definedName name="XREF_COLUMN_35" hidden="1">#REF!</definedName>
    <definedName name="XREF_COLUMN_4" hidden="1">#REF!</definedName>
    <definedName name="XREF_COLUMN_44" hidden="1">'[52]Prueba Depreciación'!#REF!</definedName>
    <definedName name="XREF_COLUMN_45" hidden="1">#REF!</definedName>
    <definedName name="XREF_COLUMN_47" hidden="1">'[52]Prueba Depreciación'!#REF!</definedName>
    <definedName name="XREF_COLUMN_48" hidden="1">'[52]Prueba Depreciación'!#REF!</definedName>
    <definedName name="XREF_COLUMN_49" hidden="1">[53]Movimiento!#REF!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[48]XREF!#REF!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[48]XREF!#REF!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'[50]Prueba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[48]XREF!#REF!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[54]XREF!#REF!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[48]XREF!#REF!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1" l="1"/>
  <c r="L20" i="1" s="1"/>
  <c r="I20" i="1"/>
  <c r="J20" i="1"/>
  <c r="K19" i="1"/>
  <c r="I19" i="1"/>
  <c r="L19" i="1"/>
  <c r="J19" i="1"/>
  <c r="K18" i="1"/>
  <c r="L18" i="1" s="1"/>
  <c r="I18" i="1"/>
  <c r="J18" i="1"/>
  <c r="K17" i="1"/>
  <c r="L17" i="1" s="1"/>
  <c r="I17" i="1"/>
  <c r="J17" i="1" s="1"/>
  <c r="K16" i="1"/>
  <c r="I16" i="1"/>
  <c r="J16" i="1" s="1"/>
  <c r="L16" i="1"/>
  <c r="K15" i="1"/>
  <c r="I15" i="1"/>
  <c r="H21" i="1"/>
  <c r="F21" i="1"/>
  <c r="K11" i="1"/>
  <c r="I11" i="1"/>
  <c r="J11" i="1" s="1"/>
  <c r="L11" i="1"/>
  <c r="K10" i="1"/>
  <c r="L10" i="1" s="1"/>
  <c r="I10" i="1"/>
  <c r="J10" i="1"/>
  <c r="K9" i="1"/>
  <c r="L9" i="1" s="1"/>
  <c r="I9" i="1"/>
  <c r="J9" i="1"/>
  <c r="K8" i="1"/>
  <c r="I8" i="1"/>
  <c r="H12" i="1"/>
  <c r="J8" i="1"/>
  <c r="H23" i="1" l="1"/>
  <c r="F12" i="1"/>
  <c r="F23" i="1" s="1"/>
  <c r="J15" i="1"/>
  <c r="L8" i="1"/>
  <c r="L15" i="1"/>
</calcChain>
</file>

<file path=xl/sharedStrings.xml><?xml version="1.0" encoding="utf-8"?>
<sst xmlns="http://schemas.openxmlformats.org/spreadsheetml/2006/main" count="36" uniqueCount="31">
  <si>
    <t>Estado de Rendimiento Financiero</t>
  </si>
  <si>
    <t>Del ejercicio terminado al 31 de Enero de 2022 y 2021</t>
  </si>
  <si>
    <t>(Valores en RD$ pesos)</t>
  </si>
  <si>
    <t xml:space="preserve">Notas </t>
  </si>
  <si>
    <t xml:space="preserve">Notas 2021 </t>
  </si>
  <si>
    <t>Diferencia</t>
  </si>
  <si>
    <t xml:space="preserve">Notas 2020 </t>
  </si>
  <si>
    <t xml:space="preserve">Ingresos </t>
  </si>
  <si>
    <t xml:space="preserve">Impuestos </t>
  </si>
  <si>
    <t>(a)</t>
  </si>
  <si>
    <t xml:space="preserve">Ingresos por transacciones con contraprestación </t>
  </si>
  <si>
    <t>(b)</t>
  </si>
  <si>
    <t>Transferencias</t>
  </si>
  <si>
    <t>(c)</t>
  </si>
  <si>
    <t xml:space="preserve">Recargos, multas y otros ingresos  </t>
  </si>
  <si>
    <t>(d)</t>
  </si>
  <si>
    <t>Total ingresos</t>
  </si>
  <si>
    <t xml:space="preserve"> </t>
  </si>
  <si>
    <t>Gastos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</si>
  <si>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</si>
  <si>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</si>
  <si>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</si>
  <si>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</si>
  <si>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 xml:space="preserve">Otros gastos </t>
  </si>
  <si>
    <t>(e)</t>
  </si>
  <si>
    <t xml:space="preserve">Gastos financieros </t>
  </si>
  <si>
    <t>(f)</t>
  </si>
  <si>
    <t>Total gastos</t>
  </si>
  <si>
    <t>Resultados positivos (ahorro) / negativo (desahorro)</t>
  </si>
  <si>
    <t>Lic. Juan Carlos Jiménez Nadal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</si>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</sst>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9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39" fontId="2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1" fontId="3" fillId="0" borderId="0" xfId="0" applyNumberFormat="1" applyFont="1" applyAlignment="1">
      <alignment vertical="center"/>
    </xf>
    <xf numFmtId="41" fontId="3" fillId="0" borderId="0" xfId="0" applyNumberFormat="1" applyFont="1" applyAlignment="1">
      <alignment horizontal="left" vertical="center"/>
    </xf>
    <xf numFmtId="41" fontId="1" fillId="0" borderId="0" xfId="0" applyNumberFormat="1" applyFont="1" applyAlignment="1">
      <alignment vertical="center"/>
    </xf>
    <xf numFmtId="41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41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28575</xdr:rowOff>
    </xdr:from>
    <xdr:to>
      <xdr:col>3</xdr:col>
      <xdr:colOff>891886</xdr:colOff>
      <xdr:row>3</xdr:row>
      <xdr:rowOff>36768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652147-6B90-4D2D-852A-A995AD2815A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8575"/>
          <a:ext cx="1063336" cy="581891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DGA/2022/1.%20Enero/0.%20Estados%20Financieros/Estados%20Financieros%20enero%2020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- Situación Financiera"/>
      <sheetName val=" ERF-Rendimiento Financiero"/>
      <sheetName val="ECANP-Cambio Patrimonio"/>
      <sheetName val="Flujo de efectivo"/>
      <sheetName val="Presupuesto"/>
      <sheetName val="Notas"/>
      <sheetName val="Flujo 202201"/>
      <sheetName val="Balanza 202201"/>
      <sheetName val="Balanza 202101"/>
      <sheetName val="Mov. AF"/>
      <sheetName val="Detalle adiciones"/>
      <sheetName val="Detalle Retiros "/>
      <sheetName val="Mejoras Cap."/>
      <sheetName val="Catálogo"/>
    </sheetNames>
    <sheetDataSet>
      <sheetData sheetId="0"/>
      <sheetData sheetId="1"/>
      <sheetData sheetId="2"/>
      <sheetData sheetId="3"/>
      <sheetData sheetId="4"/>
      <sheetData sheetId="5">
        <row r="432">
          <cell r="O432">
            <v>230074763.80000001</v>
          </cell>
          <cell r="Q432">
            <v>214391243.73000002</v>
          </cell>
        </row>
        <row r="450">
          <cell r="O450">
            <v>33351132.710000001</v>
          </cell>
          <cell r="Q450">
            <v>31585360.069999997</v>
          </cell>
        </row>
        <row r="456">
          <cell r="O456">
            <v>280061137.62</v>
          </cell>
          <cell r="Q456">
            <v>271634227.45999998</v>
          </cell>
        </row>
        <row r="470">
          <cell r="O470">
            <v>8430510.8200000003</v>
          </cell>
          <cell r="Q470">
            <v>8255228.709999999</v>
          </cell>
        </row>
        <row r="485">
          <cell r="O485">
            <v>362429102.82999998</v>
          </cell>
          <cell r="Q485">
            <v>396267875.78000003</v>
          </cell>
        </row>
        <row r="509">
          <cell r="O509">
            <v>19613044.75</v>
          </cell>
          <cell r="Q509">
            <v>12149960</v>
          </cell>
        </row>
        <row r="585">
          <cell r="O585">
            <v>19585078.57</v>
          </cell>
          <cell r="Q585">
            <v>15870471.530000001</v>
          </cell>
        </row>
        <row r="598">
          <cell r="O598">
            <v>11941676.440000001</v>
          </cell>
          <cell r="Q598">
            <v>11816618.9</v>
          </cell>
        </row>
        <row r="673">
          <cell r="O673">
            <v>74620642.010000005</v>
          </cell>
          <cell r="Q673">
            <v>67476920.719999999</v>
          </cell>
        </row>
        <row r="680">
          <cell r="O680">
            <v>37385.019999999997</v>
          </cell>
          <cell r="Q680">
            <v>10548.08</v>
          </cell>
        </row>
      </sheetData>
      <sheetData sheetId="6"/>
      <sheetData sheetId="7">
        <row r="3">
          <cell r="J3">
            <v>50000</v>
          </cell>
        </row>
      </sheetData>
      <sheetData sheetId="8">
        <row r="3">
          <cell r="J3">
            <v>50000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961DC-42A2-4BF1-817A-B44A9B5B014F}">
  <sheetPr>
    <tabColor theme="9" tint="-0.499984740745262"/>
  </sheetPr>
  <dimension ref="B1:L65"/>
  <sheetViews>
    <sheetView showGridLines="0" tabSelected="1" zoomScale="130" zoomScaleNormal="130" workbookViewId="0">
      <selection activeCell="Q11" sqref="Q11"/>
    </sheetView>
  </sheetViews>
  <sheetFormatPr defaultColWidth="11.42578125" defaultRowHeight="15" x14ac:dyDescent="0.25"/>
  <cols>
    <col min="2" max="2" width="4" hidden="1" customWidth="1"/>
    <col min="3" max="3" width="2.85546875" customWidth="1"/>
    <col min="4" max="4" width="40.42578125" customWidth="1"/>
    <col min="5" max="5" width="7" hidden="1" customWidth="1"/>
    <col min="6" max="6" width="16.42578125" bestFit="1" customWidth="1"/>
    <col min="7" max="7" width="1.7109375" customWidth="1"/>
    <col min="8" max="8" width="15.5703125" bestFit="1" customWidth="1"/>
    <col min="9" max="9" width="13.5703125" hidden="1" customWidth="1"/>
    <col min="10" max="10" width="12" hidden="1" customWidth="1"/>
    <col min="11" max="11" width="13.5703125" hidden="1" customWidth="1"/>
    <col min="12" max="12" width="12.5703125" hidden="1" customWidth="1"/>
  </cols>
  <sheetData>
    <row r="1" spans="2:12" x14ac:dyDescent="0.25">
      <c r="B1" s="1"/>
      <c r="C1" s="16" t="s">
        <v>0</v>
      </c>
      <c r="D1" s="16"/>
      <c r="E1" s="16"/>
      <c r="F1" s="16"/>
      <c r="G1" s="16"/>
      <c r="H1" s="16"/>
      <c r="I1" s="1"/>
      <c r="J1" s="1"/>
      <c r="K1" s="1"/>
      <c r="L1" s="1"/>
    </row>
    <row r="2" spans="2:12" x14ac:dyDescent="0.25">
      <c r="B2" s="1"/>
      <c r="C2" s="16" t="s">
        <v>1</v>
      </c>
      <c r="D2" s="16"/>
      <c r="E2" s="16"/>
      <c r="F2" s="16"/>
      <c r="G2" s="16"/>
      <c r="H2" s="16"/>
      <c r="I2" s="1"/>
      <c r="J2" s="1"/>
      <c r="K2" s="1"/>
      <c r="L2" s="1"/>
    </row>
    <row r="3" spans="2:12" x14ac:dyDescent="0.25">
      <c r="B3" s="1"/>
      <c r="C3" s="16" t="s">
        <v>2</v>
      </c>
      <c r="D3" s="16"/>
      <c r="E3" s="16"/>
      <c r="F3" s="16"/>
      <c r="G3" s="16"/>
      <c r="H3" s="16"/>
      <c r="I3" s="1"/>
      <c r="J3" s="1"/>
      <c r="K3" s="1"/>
      <c r="L3" s="1"/>
    </row>
    <row r="4" spans="2:12" x14ac:dyDescent="0.25">
      <c r="B4" s="1"/>
      <c r="C4" s="2"/>
      <c r="D4" s="3"/>
      <c r="E4" s="4"/>
      <c r="F4" s="2"/>
      <c r="G4" s="2"/>
      <c r="H4" s="2"/>
      <c r="I4" s="1"/>
      <c r="J4" s="1"/>
      <c r="K4" s="1"/>
      <c r="L4" s="1"/>
    </row>
    <row r="5" spans="2:12" x14ac:dyDescent="0.25">
      <c r="B5" s="1"/>
      <c r="C5" s="2"/>
      <c r="D5" s="3"/>
      <c r="E5" s="4"/>
      <c r="F5" s="2"/>
      <c r="G5" s="2"/>
      <c r="H5" s="2"/>
      <c r="I5" s="1"/>
      <c r="J5" s="1"/>
      <c r="K5" s="1"/>
      <c r="L5" s="1"/>
    </row>
    <row r="6" spans="2:12" x14ac:dyDescent="0.25">
      <c r="B6" s="1"/>
      <c r="C6" s="2"/>
      <c r="D6" s="2"/>
      <c r="E6" s="5" t="s">
        <v>3</v>
      </c>
      <c r="F6" s="5">
        <v>2022</v>
      </c>
      <c r="G6" s="4"/>
      <c r="H6" s="5">
        <v>2021</v>
      </c>
      <c r="I6" s="5" t="s">
        <v>4</v>
      </c>
      <c r="J6" s="5" t="s">
        <v>5</v>
      </c>
      <c r="K6" s="5" t="s">
        <v>6</v>
      </c>
      <c r="L6" s="5" t="s">
        <v>5</v>
      </c>
    </row>
    <row r="7" spans="2:12" x14ac:dyDescent="0.25">
      <c r="B7" s="1"/>
      <c r="C7" s="3" t="s">
        <v>7</v>
      </c>
      <c r="D7" s="6"/>
      <c r="E7" s="4">
        <v>20</v>
      </c>
      <c r="F7" s="7"/>
      <c r="G7" s="8"/>
      <c r="H7" s="8"/>
      <c r="I7" s="1"/>
      <c r="J7" s="1"/>
      <c r="K7" s="1"/>
      <c r="L7" s="1"/>
    </row>
    <row r="8" spans="2:12" x14ac:dyDescent="0.25">
      <c r="B8" s="1">
        <v>4.0999999999999996</v>
      </c>
      <c r="C8" s="2"/>
      <c r="D8" s="2" t="s">
        <v>8</v>
      </c>
      <c r="E8" s="9" t="s">
        <v>9</v>
      </c>
      <c r="F8" s="10">
        <v>230074762.80000001</v>
      </c>
      <c r="G8" s="11"/>
      <c r="H8" s="10">
        <v>214391243.73000002</v>
      </c>
      <c r="I8" s="10">
        <f>[55]Notas!$O$432</f>
        <v>230074763.80000001</v>
      </c>
      <c r="J8" s="12">
        <f>F8-I8</f>
        <v>-1</v>
      </c>
      <c r="K8" s="10">
        <f>[55]Notas!$Q$432</f>
        <v>214391243.73000002</v>
      </c>
      <c r="L8" s="12">
        <f>H8-K8</f>
        <v>0</v>
      </c>
    </row>
    <row r="9" spans="2:12" x14ac:dyDescent="0.25">
      <c r="B9" s="1">
        <v>4.2</v>
      </c>
      <c r="C9" s="2"/>
      <c r="D9" s="2" t="s">
        <v>10</v>
      </c>
      <c r="E9" s="9" t="s">
        <v>11</v>
      </c>
      <c r="F9" s="10">
        <v>33351132.710000001</v>
      </c>
      <c r="G9" s="11"/>
      <c r="H9" s="10">
        <v>31400150.069999997</v>
      </c>
      <c r="I9" s="10">
        <f>[55]Notas!$O$450</f>
        <v>33351132.710000001</v>
      </c>
      <c r="J9" s="12">
        <f t="shared" ref="J9:J11" si="0">F9-I9</f>
        <v>0</v>
      </c>
      <c r="K9" s="10">
        <f>[55]Notas!$Q$450</f>
        <v>31585360.069999997</v>
      </c>
      <c r="L9" s="12">
        <f t="shared" ref="L9:L11" si="1">H9-K9</f>
        <v>-185210</v>
      </c>
    </row>
    <row r="10" spans="2:12" x14ac:dyDescent="0.25">
      <c r="B10" s="1">
        <v>4.3</v>
      </c>
      <c r="C10" s="2"/>
      <c r="D10" s="2" t="s">
        <v>12</v>
      </c>
      <c r="E10" s="9" t="s">
        <v>13</v>
      </c>
      <c r="F10" s="10">
        <v>280061137.62</v>
      </c>
      <c r="G10" s="11"/>
      <c r="H10" s="10">
        <v>271634227.45999998</v>
      </c>
      <c r="I10" s="10">
        <f>[55]Notas!$O$456</f>
        <v>280061137.62</v>
      </c>
      <c r="J10" s="12">
        <f t="shared" si="0"/>
        <v>0</v>
      </c>
      <c r="K10" s="10">
        <f>[55]Notas!$Q$456</f>
        <v>271634227.45999998</v>
      </c>
      <c r="L10" s="12">
        <f t="shared" si="1"/>
        <v>0</v>
      </c>
    </row>
    <row r="11" spans="2:12" x14ac:dyDescent="0.25">
      <c r="B11" s="1">
        <v>4.4000000000000004</v>
      </c>
      <c r="C11" s="2"/>
      <c r="D11" s="2" t="s">
        <v>14</v>
      </c>
      <c r="E11" s="9" t="s">
        <v>15</v>
      </c>
      <c r="F11" s="10">
        <v>8430510.8200000003</v>
      </c>
      <c r="G11" s="11"/>
      <c r="H11" s="10">
        <v>8066856.709999999</v>
      </c>
      <c r="I11" s="10">
        <f>[55]Notas!$O$470</f>
        <v>8430510.8200000003</v>
      </c>
      <c r="J11" s="12">
        <f t="shared" si="0"/>
        <v>0</v>
      </c>
      <c r="K11" s="10">
        <f>[55]Notas!$Q$470</f>
        <v>8255228.709999999</v>
      </c>
      <c r="L11" s="12">
        <f t="shared" si="1"/>
        <v>-188372</v>
      </c>
    </row>
    <row r="12" spans="2:12" x14ac:dyDescent="0.25">
      <c r="B12" s="1"/>
      <c r="C12" s="3" t="s">
        <v>16</v>
      </c>
      <c r="D12" s="2"/>
      <c r="E12" s="9"/>
      <c r="F12" s="13">
        <f>SUM(F8:F11)+1</f>
        <v>551917544.95000005</v>
      </c>
      <c r="G12" s="11"/>
      <c r="H12" s="13">
        <f>SUM(H8:H11)</f>
        <v>525492477.96999997</v>
      </c>
      <c r="I12" s="10"/>
      <c r="J12" s="12"/>
      <c r="K12" s="10"/>
      <c r="L12" s="1"/>
    </row>
    <row r="13" spans="2:12" x14ac:dyDescent="0.25">
      <c r="B13" s="1"/>
      <c r="C13" s="2"/>
      <c r="D13" s="2" t="s">
        <v>17</v>
      </c>
      <c r="E13" s="9"/>
      <c r="F13" s="10"/>
      <c r="G13" s="10"/>
      <c r="H13" s="10"/>
      <c r="I13" s="10"/>
      <c r="J13" s="1"/>
      <c r="K13" s="10"/>
      <c r="L13" s="1"/>
    </row>
    <row r="14" spans="2:12" x14ac:dyDescent="0.25">
      <c r="B14" s="1"/>
      <c r="C14" s="3" t="s">
        <v>18</v>
      </c>
      <c r="D14" s="2"/>
      <c r="E14" s="4">
        <v>21</v>
      </c>
      <c r="F14" s="11"/>
      <c r="G14" s="11"/>
      <c r="H14" s="11"/>
      <c r="I14" s="10"/>
      <c r="J14" s="1"/>
      <c r="K14" s="10"/>
      <c r="L14" s="1"/>
    </row>
    <row r="15" spans="2:12" x14ac:dyDescent="0.25">
      <c r="B15" s="1">
        <v>5.0999999999999996</v>
      </c>
      <c r="C15" s="2"/>
      <c r="D15" s="2" t="s">
        <v>19</v>
      </c>
      <c r="E15" s="9" t="s">
        <v>9</v>
      </c>
      <c r="F15" s="10">
        <v>366360114.82999998</v>
      </c>
      <c r="G15" s="10"/>
      <c r="H15" s="10">
        <v>396267874.77999997</v>
      </c>
      <c r="I15" s="10">
        <f>[55]Notas!$O$485</f>
        <v>362429102.82999998</v>
      </c>
      <c r="J15" s="12">
        <f t="shared" ref="J15:J20" si="2">F15-I15</f>
        <v>3931012</v>
      </c>
      <c r="K15" s="10">
        <f>[55]Notas!$Q$485</f>
        <v>396267875.78000003</v>
      </c>
      <c r="L15" s="12">
        <f t="shared" ref="L15:L20" si="3">H15-K15</f>
        <v>-1.0000000596046448</v>
      </c>
    </row>
    <row r="16" spans="2:12" x14ac:dyDescent="0.25">
      <c r="B16" s="1">
        <v>5.2</v>
      </c>
      <c r="C16" s="2"/>
      <c r="D16" s="2" t="s">
        <v>20</v>
      </c>
      <c r="E16" s="9" t="s">
        <v>11</v>
      </c>
      <c r="F16" s="10">
        <v>19613044.75</v>
      </c>
      <c r="G16" s="11"/>
      <c r="H16" s="10">
        <v>12149960</v>
      </c>
      <c r="I16" s="10">
        <f>[55]Notas!$O$509</f>
        <v>19613044.75</v>
      </c>
      <c r="J16" s="12">
        <f t="shared" si="2"/>
        <v>0</v>
      </c>
      <c r="K16" s="10">
        <f>[55]Notas!$Q$509</f>
        <v>12149960</v>
      </c>
      <c r="L16" s="12">
        <f t="shared" si="3"/>
        <v>0</v>
      </c>
    </row>
    <row r="17" spans="2:12" x14ac:dyDescent="0.25">
      <c r="B17" s="1">
        <v>5.3</v>
      </c>
      <c r="C17" s="2"/>
      <c r="D17" s="2" t="s">
        <v>21</v>
      </c>
      <c r="E17" s="9" t="s">
        <v>13</v>
      </c>
      <c r="F17" s="10">
        <v>19615168.57</v>
      </c>
      <c r="G17" s="11"/>
      <c r="H17" s="10">
        <v>15870471.530000001</v>
      </c>
      <c r="I17" s="10">
        <f>[55]Notas!$O$585</f>
        <v>19585078.57</v>
      </c>
      <c r="J17" s="12">
        <f t="shared" si="2"/>
        <v>30090</v>
      </c>
      <c r="K17" s="10">
        <f>[55]Notas!$Q$585</f>
        <v>15870471.530000001</v>
      </c>
      <c r="L17" s="12">
        <f t="shared" si="3"/>
        <v>0</v>
      </c>
    </row>
    <row r="18" spans="2:12" x14ac:dyDescent="0.25">
      <c r="B18" s="1">
        <v>5.4</v>
      </c>
      <c r="C18" s="2"/>
      <c r="D18" s="2" t="s">
        <v>22</v>
      </c>
      <c r="E18" s="9" t="s">
        <v>15</v>
      </c>
      <c r="F18" s="10">
        <v>11941676.440000001</v>
      </c>
      <c r="G18" s="11"/>
      <c r="H18" s="10">
        <v>11816618.9</v>
      </c>
      <c r="I18" s="10">
        <f>[55]Notas!O598</f>
        <v>11941676.440000001</v>
      </c>
      <c r="J18" s="12">
        <f t="shared" si="2"/>
        <v>0</v>
      </c>
      <c r="K18" s="10">
        <f>[55]Notas!Q598</f>
        <v>11816618.9</v>
      </c>
      <c r="L18" s="12">
        <f t="shared" si="3"/>
        <v>0</v>
      </c>
    </row>
    <row r="19" spans="2:12" x14ac:dyDescent="0.25">
      <c r="B19" s="1">
        <v>5.5</v>
      </c>
      <c r="C19" s="2"/>
      <c r="D19" s="2" t="s">
        <v>23</v>
      </c>
      <c r="E19" s="9" t="s">
        <v>24</v>
      </c>
      <c r="F19" s="10">
        <v>75607531.409999996</v>
      </c>
      <c r="G19" s="11"/>
      <c r="H19" s="10">
        <v>67476920.719999999</v>
      </c>
      <c r="I19" s="10">
        <f>[55]Notas!$O$673</f>
        <v>74620642.010000005</v>
      </c>
      <c r="J19" s="12">
        <f t="shared" si="2"/>
        <v>986889.39999999106</v>
      </c>
      <c r="K19" s="10">
        <f>[55]Notas!$Q$673</f>
        <v>67476920.719999999</v>
      </c>
      <c r="L19" s="12">
        <f t="shared" si="3"/>
        <v>0</v>
      </c>
    </row>
    <row r="20" spans="2:12" x14ac:dyDescent="0.25">
      <c r="B20" s="1">
        <v>5.6</v>
      </c>
      <c r="C20" s="2"/>
      <c r="D20" s="2" t="s">
        <v>25</v>
      </c>
      <c r="E20" s="9" t="s">
        <v>26</v>
      </c>
      <c r="F20" s="10">
        <v>37385.019999999997</v>
      </c>
      <c r="G20" s="11"/>
      <c r="H20" s="10">
        <v>10548.08</v>
      </c>
      <c r="I20" s="10">
        <f>[55]Notas!$O$680</f>
        <v>37385.019999999997</v>
      </c>
      <c r="J20" s="12">
        <f t="shared" si="2"/>
        <v>0</v>
      </c>
      <c r="K20" s="10">
        <f>[55]Notas!$Q$680</f>
        <v>10548.08</v>
      </c>
      <c r="L20" s="12">
        <f t="shared" si="3"/>
        <v>0</v>
      </c>
    </row>
    <row r="21" spans="2:12" x14ac:dyDescent="0.25">
      <c r="B21" s="1"/>
      <c r="C21" s="3" t="s">
        <v>27</v>
      </c>
      <c r="D21" s="2"/>
      <c r="E21" s="9"/>
      <c r="F21" s="13">
        <f>SUM(F15:F20)</f>
        <v>493174921.01999998</v>
      </c>
      <c r="G21" s="11"/>
      <c r="H21" s="13">
        <f>SUM(H15:H20)+1</f>
        <v>503592395.00999993</v>
      </c>
      <c r="I21" s="10"/>
      <c r="J21" s="1"/>
      <c r="K21" s="1"/>
      <c r="L21" s="1"/>
    </row>
    <row r="22" spans="2:12" x14ac:dyDescent="0.25">
      <c r="B22" s="1"/>
      <c r="C22" s="14"/>
      <c r="D22" s="2"/>
      <c r="E22" s="9"/>
      <c r="F22" s="10"/>
      <c r="G22" s="10"/>
      <c r="H22" s="10"/>
      <c r="I22" s="10"/>
      <c r="J22" s="1"/>
      <c r="K22" s="1"/>
      <c r="L22" s="1"/>
    </row>
    <row r="23" spans="2:12" ht="15.75" thickBot="1" x14ac:dyDescent="0.3">
      <c r="B23" s="1"/>
      <c r="C23" s="3" t="s">
        <v>28</v>
      </c>
      <c r="D23" s="2"/>
      <c r="E23" s="9"/>
      <c r="F23" s="15">
        <f>+F12-F21</f>
        <v>58742623.930000067</v>
      </c>
      <c r="G23" s="11"/>
      <c r="H23" s="15">
        <f>+H12-H21</f>
        <v>21900082.960000038</v>
      </c>
      <c r="I23" s="10"/>
      <c r="J23" s="1"/>
      <c r="K23" s="1"/>
      <c r="L23" s="1"/>
    </row>
    <row r="24" spans="2:12" ht="15.75" thickTop="1" x14ac:dyDescent="0.25">
      <c r="B24" s="1"/>
      <c r="C24" s="3"/>
      <c r="D24" s="2"/>
      <c r="E24" s="9"/>
      <c r="F24" s="10"/>
      <c r="G24" s="10"/>
      <c r="H24" s="10"/>
      <c r="I24" s="1"/>
      <c r="J24" s="1"/>
      <c r="K24" s="1"/>
      <c r="L24" s="1"/>
    </row>
    <row r="25" spans="2:12" x14ac:dyDescent="0.25">
      <c r="B25" s="1"/>
      <c r="C25" s="3"/>
      <c r="D25" s="2"/>
      <c r="E25" s="9"/>
      <c r="F25" s="10"/>
      <c r="G25" s="10"/>
      <c r="H25" s="10"/>
      <c r="I25" s="1"/>
      <c r="J25" s="1"/>
      <c r="K25" s="1"/>
      <c r="L25" s="1"/>
    </row>
    <row r="26" spans="2:12" x14ac:dyDescent="0.25">
      <c r="B26" s="1"/>
      <c r="C26" s="3"/>
      <c r="D26" s="2"/>
      <c r="E26" s="9"/>
      <c r="F26" s="10"/>
      <c r="G26" s="10"/>
      <c r="H26" s="10"/>
      <c r="I26" s="1"/>
      <c r="J26" s="1"/>
      <c r="K26" s="1"/>
      <c r="L26" s="1"/>
    </row>
    <row r="27" spans="2:12" x14ac:dyDescent="0.25">
      <c r="B27" s="1"/>
      <c r="C27" s="3"/>
      <c r="D27" s="2"/>
      <c r="E27" s="9"/>
      <c r="F27" s="10"/>
      <c r="G27" s="10"/>
      <c r="H27" s="10"/>
      <c r="I27" s="1"/>
      <c r="J27" s="1"/>
      <c r="K27" s="1"/>
      <c r="L27" s="1"/>
    </row>
    <row r="28" spans="2:12" x14ac:dyDescent="0.25">
      <c r="B28" s="1"/>
      <c r="C28" s="17" t="s">
        <v>29</v>
      </c>
      <c r="D28" s="17"/>
      <c r="E28" s="17"/>
      <c r="F28" s="17"/>
      <c r="G28" s="17"/>
      <c r="H28" s="17"/>
      <c r="I28" s="1"/>
      <c r="J28" s="1"/>
      <c r="K28" s="1"/>
      <c r="L28" s="1"/>
    </row>
    <row r="29" spans="2:12" x14ac:dyDescent="0.25">
      <c r="B29" s="1"/>
      <c r="C29" s="17" t="s">
        <v>30</v>
      </c>
      <c r="D29" s="17"/>
      <c r="E29" s="17"/>
      <c r="F29" s="17"/>
      <c r="G29" s="17"/>
      <c r="H29" s="17"/>
      <c r="I29" s="1"/>
      <c r="J29" s="1"/>
      <c r="K29" s="1"/>
      <c r="L29" s="1"/>
    </row>
    <row r="31" spans="2:12" x14ac:dyDescent="0.25">
      <c r="B31" s="1"/>
      <c r="C31" s="2"/>
      <c r="D31" s="2"/>
      <c r="E31" s="9"/>
      <c r="F31" s="10"/>
      <c r="G31" s="10"/>
      <c r="H31" s="10"/>
      <c r="I31" s="1"/>
      <c r="J31" s="1"/>
      <c r="K31" s="1"/>
      <c r="L31" s="1"/>
    </row>
    <row r="65" hidden="1" x14ac:dyDescent="0.25"/>
  </sheetData>
  <mergeCells count="5">
    <mergeCell ref="C1:H1"/>
    <mergeCell ref="C2:H2"/>
    <mergeCell ref="C3:H3"/>
    <mergeCell ref="C28:H28"/>
    <mergeCell ref="C29:H29"/>
  </mergeCells>
  <printOptions horizontalCentered="1"/>
  <pageMargins left="0.35433070866141703" right="0.35433070866141703" top="1" bottom="0.35433070866141703" header="0.31496062992126" footer="0.3149606299212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Baldwin Morel Rosario</dc:creator>
  <cp:lastModifiedBy>Baldwin Morel Rosario</cp:lastModifiedBy>
  <cp:lastPrinted>2022-03-18T15:31:24Z</cp:lastPrinted>
  <dcterms:created xsi:type="dcterms:W3CDTF">2022-03-16T14:21:41Z</dcterms:created>
  <dcterms:modified xsi:type="dcterms:W3CDTF">2022-03-18T15:31:42Z</dcterms:modified>
</cp:coreProperties>
</file>