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3\10. Octubre 2023\Estados Financieros Octubre 2023\Portal\"/>
    </mc:Choice>
  </mc:AlternateContent>
  <xr:revisionPtr revIDLastSave="0" documentId="13_ncr:1_{91073573-2CD6-47A2-BBD0-110A085AE043}" xr6:coauthVersionLast="47" xr6:coauthVersionMax="47" xr10:uidLastSave="{00000000-0000-0000-0000-000000000000}"/>
  <bookViews>
    <workbookView xWindow="-120" yWindow="-120" windowWidth="29040" windowHeight="15840" xr2:uid="{B1AC3A4F-B531-4F0F-999B-7A9A9EF21BCC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'ESF - Situación Financiera'!$C$4:$H$4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Financiera'!$C$1:$H$52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Financiera'!$1:$4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I31" i="1"/>
  <c r="L31" i="1"/>
  <c r="J31" i="1"/>
  <c r="K30" i="1"/>
  <c r="I30" i="1"/>
  <c r="L30" i="1"/>
  <c r="J30" i="1"/>
  <c r="K27" i="1"/>
  <c r="I27" i="1"/>
  <c r="L27" i="1"/>
  <c r="J27" i="1"/>
  <c r="K26" i="1"/>
  <c r="I26" i="1"/>
  <c r="L26" i="1"/>
  <c r="J26" i="1"/>
  <c r="L25" i="1"/>
  <c r="K25" i="1"/>
  <c r="I25" i="1"/>
  <c r="J25" i="1"/>
  <c r="K24" i="1"/>
  <c r="I24" i="1"/>
  <c r="J24" i="1"/>
  <c r="K18" i="1"/>
  <c r="I18" i="1"/>
  <c r="J18" i="1"/>
  <c r="K17" i="1"/>
  <c r="I17" i="1"/>
  <c r="L17" i="1"/>
  <c r="J17" i="1"/>
  <c r="K16" i="1"/>
  <c r="I16" i="1"/>
  <c r="L16" i="1"/>
  <c r="J16" i="1"/>
  <c r="L15" i="1"/>
  <c r="L14" i="1"/>
  <c r="K14" i="1"/>
  <c r="I14" i="1"/>
  <c r="J14" i="1"/>
  <c r="K13" i="1"/>
  <c r="L13" i="1" s="1"/>
  <c r="I13" i="1"/>
  <c r="J13" i="1"/>
  <c r="K12" i="1"/>
  <c r="I12" i="1"/>
  <c r="L12" i="1"/>
  <c r="J12" i="1"/>
  <c r="L9" i="1"/>
  <c r="K8" i="1"/>
  <c r="I8" i="1"/>
  <c r="L8" i="1"/>
  <c r="J8" i="1"/>
  <c r="K7" i="1"/>
  <c r="I7" i="1"/>
  <c r="J7" i="1" s="1"/>
  <c r="L7" i="1"/>
  <c r="L24" i="1" l="1"/>
</calcChain>
</file>

<file path=xl/sharedStrings.xml><?xml version="1.0" encoding="utf-8"?>
<sst xmlns="http://schemas.openxmlformats.org/spreadsheetml/2006/main" count="46" uniqueCount="44">
  <si>
    <t>Estado de Situación Financiera</t>
  </si>
  <si>
    <t>Al 31 de Octubre de 2023 y 2022</t>
  </si>
  <si>
    <t>(Valores en RD$ pesos)</t>
  </si>
  <si>
    <t>Activos</t>
  </si>
  <si>
    <t xml:space="preserve">Notas </t>
  </si>
  <si>
    <t xml:space="preserve">Notas 2022 </t>
  </si>
  <si>
    <t>Diferencia</t>
  </si>
  <si>
    <t>Notas 2021</t>
  </si>
  <si>
    <t>Activos Corrientes</t>
  </si>
  <si>
    <t>Efectivo y equivalentes de efectivo</t>
  </si>
  <si>
    <t>Pagos Anticipados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</si>
  <si>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</si>
  <si>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</si>
  <si>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</si>
  <si>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</si>
  <si>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</si>
  <si>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</si>
  <si>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</si>
  <si>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</si>
  <si>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</si>
  <si>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</si>
  <si>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</si>
  <si>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</si>
  <si>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</si>
  <si>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</si>
  <si>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</si>
  <si>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</si>
  <si>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</si>
  <si>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</si>
  <si>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</si>
  <si>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</si>
  <si>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>Pasivos no corrientes</t>
  </si>
  <si>
    <t>Préstamos a largo plazo</t>
  </si>
  <si>
    <t>Otros pasivos no corrientes</t>
  </si>
  <si>
    <t>Total pasivos no corrientes</t>
  </si>
  <si>
    <t xml:space="preserve">Total pasivos </t>
  </si>
  <si>
    <t>Activos Netos/Patrimonio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</si>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</sst>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/>
    <xf numFmtId="164" fontId="4" fillId="0" borderId="0" xfId="0" applyNumberFormat="1" applyFont="1" applyAlignment="1">
      <alignment horizontal="left" vertical="center" indent="5"/>
    </xf>
    <xf numFmtId="164" fontId="2" fillId="0" borderId="1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2" fontId="0" fillId="0" borderId="0" xfId="0" applyNumberForma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4" fontId="4" fillId="0" borderId="0" xfId="0" applyNumberFormat="1" applyFont="1"/>
    <xf numFmtId="165" fontId="0" fillId="0" borderId="0" xfId="0" applyNumberFormat="1"/>
    <xf numFmtId="0" fontId="2" fillId="0" borderId="0" xfId="0" applyFont="1" applyAlignment="1">
      <alignment horizontal="left" vertical="top"/>
    </xf>
    <xf numFmtId="164" fontId="0" fillId="0" borderId="0" xfId="0" applyNumberFormat="1"/>
    <xf numFmtId="165" fontId="0" fillId="0" borderId="0" xfId="1" applyFont="1"/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0</xdr:row>
      <xdr:rowOff>19050</xdr:rowOff>
    </xdr:from>
    <xdr:to>
      <xdr:col>3</xdr:col>
      <xdr:colOff>912380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2266DE-B5B9-4CCE-894D-BE57EEB441E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169" y="190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492125</xdr:colOff>
      <xdr:row>41</xdr:row>
      <xdr:rowOff>182563</xdr:rowOff>
    </xdr:from>
    <xdr:to>
      <xdr:col>7</xdr:col>
      <xdr:colOff>497224</xdr:colOff>
      <xdr:row>50</xdr:row>
      <xdr:rowOff>39475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20041C-9AD2-4941-8FCD-AC199C1A163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0" y="7262813"/>
          <a:ext cx="3926224" cy="15714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3\10.%20Octubre%202023\Estados%20Financieros%20Octubre%202023\Estados%20Financieros%20Octubre%202023-%20Definitivos.xlsx" TargetMode="External"/><Relationship Id="rId1" Type="http://schemas.openxmlformats.org/officeDocument/2006/relationships/externalLinkPath" Target="/DGA/2023/10.%20Octubre%202023/Estados%20Financieros%20Octubre%202023/Estados%20Financieros%20Octubre%202023-%20Definitiv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062022"/>
      <sheetName val="Balanza 202310"/>
      <sheetName val="Flujo 202301"/>
      <sheetName val="Balanza 202210"/>
      <sheetName val="Mov. AF"/>
      <sheetName val="Detalle adiciones"/>
      <sheetName val="Hoja1"/>
      <sheetName val="Detalle Retiros "/>
      <sheetName val="Mejoras Cap."/>
      <sheetName val="Catálogo"/>
      <sheetName val="Catalogo Dynam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98">
          <cell r="O298">
            <v>4322775226.9645462</v>
          </cell>
          <cell r="Q298">
            <v>4140426137.3524537</v>
          </cell>
        </row>
        <row r="306">
          <cell r="O306">
            <v>39342234.519999996</v>
          </cell>
          <cell r="Q306">
            <v>59408691.329999998</v>
          </cell>
        </row>
        <row r="312">
          <cell r="O312">
            <v>150946.01</v>
          </cell>
        </row>
        <row r="314">
          <cell r="O314">
            <v>307150946.00999999</v>
          </cell>
          <cell r="Q314">
            <v>307150946.00999999</v>
          </cell>
        </row>
        <row r="326">
          <cell r="O326">
            <v>34609844.009999998</v>
          </cell>
          <cell r="Q326">
            <v>34609844.010000005</v>
          </cell>
        </row>
        <row r="354">
          <cell r="O354">
            <v>668649590.25999868</v>
          </cell>
          <cell r="Q354">
            <v>2155987850.6300006</v>
          </cell>
        </row>
        <row r="368">
          <cell r="O368">
            <v>324672178.67000002</v>
          </cell>
          <cell r="Q368">
            <v>223594707.43000001</v>
          </cell>
        </row>
        <row r="381">
          <cell r="O381">
            <v>90761643.399999991</v>
          </cell>
          <cell r="Q381">
            <v>175204705.75999999</v>
          </cell>
        </row>
        <row r="391">
          <cell r="O391">
            <v>45817585.219999991</v>
          </cell>
          <cell r="Q391">
            <v>71773178.210000008</v>
          </cell>
        </row>
        <row r="398">
          <cell r="O398">
            <v>384944260.29999995</v>
          </cell>
          <cell r="Q398">
            <v>277716761.03999996</v>
          </cell>
        </row>
        <row r="409">
          <cell r="O409">
            <v>17343473.270000003</v>
          </cell>
          <cell r="Q409">
            <v>10301401.16</v>
          </cell>
        </row>
        <row r="415">
          <cell r="O415">
            <v>248169670</v>
          </cell>
          <cell r="Q415">
            <v>279381527.67000002</v>
          </cell>
        </row>
        <row r="427">
          <cell r="O427">
            <v>41087286.740000002</v>
          </cell>
          <cell r="Q427">
            <v>867643152.32000005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FFB06-D7E8-4233-AFA2-9F3F5DAE71DB}">
  <sheetPr>
    <tabColor theme="9" tint="-0.499984740745262"/>
  </sheetPr>
  <dimension ref="B1:P369"/>
  <sheetViews>
    <sheetView showGridLines="0" tabSelected="1" topLeftCell="A28" zoomScale="120" zoomScaleNormal="120" workbookViewId="0">
      <selection activeCell="O41" sqref="O41"/>
    </sheetView>
  </sheetViews>
  <sheetFormatPr baseColWidth="10" defaultColWidth="11.42578125" defaultRowHeight="15" x14ac:dyDescent="0.25"/>
  <cols>
    <col min="1" max="1" width="11.42578125" style="1"/>
    <col min="2" max="2" width="5" style="1" customWidth="1"/>
    <col min="3" max="3" width="2.42578125" style="5" customWidth="1"/>
    <col min="4" max="4" width="40.85546875" style="5" customWidth="1"/>
    <col min="5" max="5" width="7" style="6" hidden="1" customWidth="1"/>
    <col min="6" max="6" width="16.28515625" style="5" bestFit="1" customWidth="1"/>
    <col min="7" max="7" width="1.7109375" style="5" customWidth="1"/>
    <col min="8" max="8" width="15.5703125" style="5" customWidth="1"/>
    <col min="9" max="9" width="12.85546875" style="3" hidden="1" customWidth="1"/>
    <col min="10" max="10" width="12.140625" style="3" hidden="1" customWidth="1"/>
    <col min="11" max="11" width="12.85546875" style="3" hidden="1" customWidth="1"/>
    <col min="12" max="12" width="11.5703125" style="1" hidden="1" customWidth="1"/>
    <col min="13" max="13" width="15" style="1" customWidth="1"/>
    <col min="14" max="15" width="11.42578125" style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2:13" x14ac:dyDescent="0.25">
      <c r="C1" s="2" t="s">
        <v>0</v>
      </c>
      <c r="D1" s="2"/>
      <c r="E1" s="2"/>
      <c r="F1" s="2"/>
      <c r="G1" s="2"/>
      <c r="H1" s="2"/>
      <c r="J1" s="4"/>
      <c r="K1" s="4"/>
    </row>
    <row r="2" spans="2:13" x14ac:dyDescent="0.25">
      <c r="C2" s="2" t="s">
        <v>1</v>
      </c>
      <c r="D2" s="2"/>
      <c r="E2" s="2"/>
      <c r="F2" s="2"/>
      <c r="G2" s="2"/>
      <c r="H2" s="2"/>
      <c r="J2" s="4"/>
      <c r="K2" s="4"/>
    </row>
    <row r="3" spans="2:13" x14ac:dyDescent="0.25">
      <c r="C3" s="2" t="s">
        <v>2</v>
      </c>
      <c r="D3" s="2"/>
      <c r="E3" s="2"/>
      <c r="F3" s="2"/>
      <c r="G3" s="2"/>
      <c r="H3" s="2"/>
      <c r="J3" s="4"/>
      <c r="K3" s="4"/>
    </row>
    <row r="4" spans="2:13" x14ac:dyDescent="0.25">
      <c r="J4" s="4"/>
      <c r="K4" s="4"/>
    </row>
    <row r="5" spans="2:13" x14ac:dyDescent="0.25">
      <c r="C5" s="7" t="s">
        <v>3</v>
      </c>
      <c r="D5" s="8"/>
      <c r="E5" s="9" t="s">
        <v>4</v>
      </c>
      <c r="F5" s="9">
        <v>2023</v>
      </c>
      <c r="G5" s="10"/>
      <c r="H5" s="9">
        <v>2022</v>
      </c>
      <c r="I5" s="9" t="s">
        <v>5</v>
      </c>
      <c r="J5" s="9" t="s">
        <v>6</v>
      </c>
      <c r="K5" s="9" t="s">
        <v>7</v>
      </c>
      <c r="L5" s="9" t="s">
        <v>6</v>
      </c>
    </row>
    <row r="6" spans="2:13" x14ac:dyDescent="0.25">
      <c r="C6" s="7" t="s">
        <v>8</v>
      </c>
      <c r="D6" s="8"/>
      <c r="F6" s="11"/>
      <c r="G6" s="11"/>
      <c r="H6" s="11"/>
      <c r="J6" s="4"/>
      <c r="K6" s="4"/>
    </row>
    <row r="7" spans="2:13" x14ac:dyDescent="0.25">
      <c r="D7" s="5" t="s">
        <v>9</v>
      </c>
      <c r="E7" s="6">
        <v>7</v>
      </c>
      <c r="F7" s="4">
        <v>4719793549.7399998</v>
      </c>
      <c r="G7" s="12"/>
      <c r="H7" s="4">
        <v>4266677877.3999996</v>
      </c>
      <c r="I7" s="4">
        <f>'[1]Notas 062022'!$O$298</f>
        <v>4322775226.9645462</v>
      </c>
      <c r="J7" s="4">
        <f>F7-I7</f>
        <v>397018322.77545357</v>
      </c>
      <c r="K7" s="4">
        <f>'[1]Notas 062022'!$Q$298</f>
        <v>4140426137.3524537</v>
      </c>
      <c r="L7" s="4">
        <f>H7-K7</f>
        <v>126251740.04754591</v>
      </c>
    </row>
    <row r="8" spans="2:13" customFormat="1" x14ac:dyDescent="0.25">
      <c r="C8" s="13"/>
      <c r="D8" s="5" t="s">
        <v>10</v>
      </c>
      <c r="E8" s="6">
        <v>8</v>
      </c>
      <c r="F8" s="4">
        <v>77364303.719999999</v>
      </c>
      <c r="G8" s="14"/>
      <c r="H8" s="4">
        <v>59408691.329999998</v>
      </c>
      <c r="I8" s="4">
        <f>'[1]Notas 062022'!$O$306</f>
        <v>39342234.519999996</v>
      </c>
      <c r="J8" s="4">
        <f>F8-I8</f>
        <v>38022069.200000003</v>
      </c>
      <c r="K8" s="4">
        <f>'[1]Notas 062022'!$Q$306</f>
        <v>59408691.329999998</v>
      </c>
      <c r="L8" s="4">
        <f t="shared" ref="L8:L17" si="0">H8-K8</f>
        <v>0</v>
      </c>
    </row>
    <row r="9" spans="2:13" customFormat="1" hidden="1" x14ac:dyDescent="0.25">
      <c r="C9" s="13"/>
      <c r="D9" s="5" t="s">
        <v>11</v>
      </c>
      <c r="E9" s="6">
        <v>4</v>
      </c>
      <c r="F9" s="4">
        <v>0</v>
      </c>
      <c r="G9" s="14"/>
      <c r="H9" s="4">
        <v>0</v>
      </c>
      <c r="I9" s="4"/>
      <c r="J9" s="4"/>
      <c r="K9" s="4"/>
      <c r="L9" s="4">
        <f t="shared" si="0"/>
        <v>0</v>
      </c>
    </row>
    <row r="10" spans="2:13" x14ac:dyDescent="0.25">
      <c r="C10" s="7" t="s">
        <v>12</v>
      </c>
      <c r="F10" s="15">
        <v>4797157854.46</v>
      </c>
      <c r="G10" s="12"/>
      <c r="H10" s="15">
        <v>4326086567.7299995</v>
      </c>
      <c r="I10" s="4"/>
      <c r="J10" s="4"/>
      <c r="K10" s="4"/>
      <c r="L10" s="4"/>
    </row>
    <row r="11" spans="2:13" x14ac:dyDescent="0.25">
      <c r="C11" s="7" t="s">
        <v>13</v>
      </c>
      <c r="F11" s="4"/>
      <c r="G11" s="4"/>
      <c r="H11" s="4"/>
      <c r="I11" s="4"/>
      <c r="J11" s="4"/>
      <c r="K11" s="4"/>
      <c r="L11" s="16"/>
    </row>
    <row r="12" spans="2:13" customFormat="1" x14ac:dyDescent="0.25">
      <c r="C12" s="13"/>
      <c r="D12" s="5" t="s">
        <v>14</v>
      </c>
      <c r="E12" s="6">
        <v>9</v>
      </c>
      <c r="F12" s="4">
        <v>307150946.00999999</v>
      </c>
      <c r="G12" s="14"/>
      <c r="H12" s="4">
        <v>307150946.00999999</v>
      </c>
      <c r="I12" s="4">
        <f>'[1]Notas 062022'!$O$314</f>
        <v>307150946.00999999</v>
      </c>
      <c r="J12" s="4">
        <f>F12-I12</f>
        <v>0</v>
      </c>
      <c r="K12" s="4">
        <f>'[1]Notas 062022'!$Q$314</f>
        <v>307150946.00999999</v>
      </c>
      <c r="L12" s="4">
        <f t="shared" si="0"/>
        <v>0</v>
      </c>
    </row>
    <row r="13" spans="2:13" customFormat="1" hidden="1" x14ac:dyDescent="0.25">
      <c r="C13" s="13"/>
      <c r="D13" s="5" t="s">
        <v>15</v>
      </c>
      <c r="E13" s="6">
        <v>5</v>
      </c>
      <c r="F13" s="4">
        <v>0</v>
      </c>
      <c r="G13" s="14"/>
      <c r="H13" s="4">
        <v>0</v>
      </c>
      <c r="I13" s="4">
        <f>'[1]Notas 062022'!O312</f>
        <v>150946.01</v>
      </c>
      <c r="J13" s="4">
        <f>F13-I13</f>
        <v>-150946.01</v>
      </c>
      <c r="K13" s="4">
        <f>'[1]Notas 062022'!P312</f>
        <v>0</v>
      </c>
      <c r="L13" s="4">
        <f t="shared" si="0"/>
        <v>0</v>
      </c>
    </row>
    <row r="14" spans="2:13" customFormat="1" x14ac:dyDescent="0.25">
      <c r="C14" s="13"/>
      <c r="D14" s="5" t="s">
        <v>16</v>
      </c>
      <c r="E14" s="6">
        <v>10</v>
      </c>
      <c r="F14" s="4">
        <v>34609844.009999998</v>
      </c>
      <c r="G14" s="14"/>
      <c r="H14" s="4">
        <v>34609843.970000006</v>
      </c>
      <c r="I14" s="4">
        <f>'[1]Notas 062022'!$O$326</f>
        <v>34609844.009999998</v>
      </c>
      <c r="J14" s="4">
        <f>F14-I14</f>
        <v>0</v>
      </c>
      <c r="K14" s="4">
        <f>'[1]Notas 062022'!$Q$326</f>
        <v>34609844.010000005</v>
      </c>
      <c r="L14" s="4">
        <f t="shared" si="0"/>
        <v>-3.9999999105930328E-2</v>
      </c>
    </row>
    <row r="15" spans="2:13" customFormat="1" hidden="1" x14ac:dyDescent="0.25">
      <c r="B15" s="1"/>
      <c r="C15" s="13"/>
      <c r="D15" s="5" t="s">
        <v>17</v>
      </c>
      <c r="E15" s="6"/>
      <c r="F15" s="4">
        <v>0</v>
      </c>
      <c r="G15" s="14"/>
      <c r="H15" s="4">
        <v>0</v>
      </c>
      <c r="I15" s="4"/>
      <c r="J15" s="4"/>
      <c r="K15" s="4"/>
      <c r="L15" s="4">
        <f t="shared" si="0"/>
        <v>0</v>
      </c>
    </row>
    <row r="16" spans="2:13" x14ac:dyDescent="0.25">
      <c r="D16" s="5" t="s">
        <v>18</v>
      </c>
      <c r="E16" s="6">
        <v>11</v>
      </c>
      <c r="F16" s="4">
        <v>2147354081.5099995</v>
      </c>
      <c r="G16" s="14"/>
      <c r="H16" s="4">
        <v>2165999297.1899986</v>
      </c>
      <c r="I16" s="4">
        <f>'[1]Notas 062022'!$O$354</f>
        <v>668649590.25999868</v>
      </c>
      <c r="J16" s="4">
        <f>F16-I16</f>
        <v>1478704491.250001</v>
      </c>
      <c r="K16" s="4">
        <f>'[1]Notas 062022'!$Q$354</f>
        <v>2155987850.6300006</v>
      </c>
      <c r="L16" s="4">
        <f t="shared" si="0"/>
        <v>10011446.559998035</v>
      </c>
      <c r="M16" s="16"/>
    </row>
    <row r="17" spans="2:16" x14ac:dyDescent="0.25">
      <c r="B17" s="17"/>
      <c r="D17" s="5" t="s">
        <v>19</v>
      </c>
      <c r="E17" s="6">
        <v>12</v>
      </c>
      <c r="F17" s="4">
        <v>274465626.88999999</v>
      </c>
      <c r="G17" s="14"/>
      <c r="H17" s="4">
        <v>223594707.43000001</v>
      </c>
      <c r="I17" s="4">
        <f>'[1]Notas 062022'!$O$368</f>
        <v>324672178.67000002</v>
      </c>
      <c r="J17" s="4">
        <f>F17-I17</f>
        <v>-50206551.780000031</v>
      </c>
      <c r="K17" s="4">
        <f>'[1]Notas 062022'!$Q$368</f>
        <v>223594707.43000001</v>
      </c>
      <c r="L17" s="4">
        <f t="shared" si="0"/>
        <v>0</v>
      </c>
    </row>
    <row r="18" spans="2:16" customFormat="1" hidden="1" x14ac:dyDescent="0.25">
      <c r="C18" s="13"/>
      <c r="D18" s="18" t="s">
        <v>20</v>
      </c>
      <c r="E18" s="19">
        <v>20</v>
      </c>
      <c r="F18" s="4">
        <v>0</v>
      </c>
      <c r="G18" s="12"/>
      <c r="H18" s="4">
        <v>0</v>
      </c>
      <c r="I18" s="4" t="e">
        <f>'[1]Notas 062022'!#REF!</f>
        <v>#REF!</v>
      </c>
      <c r="J18" s="4" t="e">
        <f>F18-I18</f>
        <v>#REF!</v>
      </c>
      <c r="K18" s="4" t="e">
        <f>'[1]Notas 062022'!#REF!</f>
        <v>#REF!</v>
      </c>
      <c r="L18" s="4"/>
    </row>
    <row r="19" spans="2:16" x14ac:dyDescent="0.25">
      <c r="C19" s="7" t="s">
        <v>21</v>
      </c>
      <c r="F19" s="15">
        <v>2763580499.4199996</v>
      </c>
      <c r="G19" s="12"/>
      <c r="H19" s="15">
        <v>2731354793.5999985</v>
      </c>
      <c r="I19" s="4"/>
      <c r="J19" s="4"/>
      <c r="K19" s="4"/>
      <c r="L19" s="4"/>
    </row>
    <row r="20" spans="2:16" ht="15.75" thickBot="1" x14ac:dyDescent="0.3">
      <c r="C20" s="7" t="s">
        <v>22</v>
      </c>
      <c r="F20" s="20">
        <v>7560738352.8799992</v>
      </c>
      <c r="G20" s="21"/>
      <c r="H20" s="20">
        <v>7057441362.329998</v>
      </c>
      <c r="I20" s="4"/>
      <c r="J20" s="4"/>
      <c r="K20" s="4"/>
      <c r="L20" s="4"/>
    </row>
    <row r="21" spans="2:16" ht="15.75" thickTop="1" x14ac:dyDescent="0.25">
      <c r="D21" s="5" t="s">
        <v>23</v>
      </c>
      <c r="F21" s="4"/>
      <c r="G21" s="4"/>
      <c r="H21" s="4"/>
      <c r="I21" s="4"/>
      <c r="J21" s="4"/>
      <c r="K21" s="4"/>
      <c r="L21" s="4"/>
    </row>
    <row r="22" spans="2:16" x14ac:dyDescent="0.25">
      <c r="C22" s="7" t="s">
        <v>24</v>
      </c>
      <c r="F22" s="4"/>
      <c r="G22" s="4"/>
      <c r="H22" s="4"/>
      <c r="I22" s="4"/>
      <c r="J22" s="4"/>
      <c r="K22" s="4"/>
      <c r="L22" s="4"/>
    </row>
    <row r="23" spans="2:16" x14ac:dyDescent="0.25">
      <c r="C23" s="7" t="s">
        <v>25</v>
      </c>
      <c r="F23" s="12"/>
      <c r="G23" s="12"/>
      <c r="H23" s="12"/>
      <c r="I23" s="4"/>
      <c r="J23" s="4"/>
      <c r="K23" s="4"/>
      <c r="L23" s="4"/>
    </row>
    <row r="24" spans="2:16" x14ac:dyDescent="0.2">
      <c r="D24" s="5" t="s">
        <v>26</v>
      </c>
      <c r="E24" s="6">
        <v>13</v>
      </c>
      <c r="F24" s="4">
        <v>190347721.48000002</v>
      </c>
      <c r="G24" s="22"/>
      <c r="H24" s="4">
        <v>175204705.75999999</v>
      </c>
      <c r="I24" s="4">
        <f>'[1]Notas 062022'!$O$381</f>
        <v>90761643.399999991</v>
      </c>
      <c r="J24" s="4">
        <f t="shared" ref="J24:J25" si="1">F24-I24</f>
        <v>99586078.080000028</v>
      </c>
      <c r="K24" s="4">
        <f>'[1]Notas 062022'!$Q$381</f>
        <v>175204705.75999999</v>
      </c>
      <c r="L24" s="4">
        <f t="shared" ref="L24:L27" si="2">H24-K24</f>
        <v>0</v>
      </c>
      <c r="M24" s="16"/>
    </row>
    <row r="25" spans="2:16" customFormat="1" x14ac:dyDescent="0.25">
      <c r="C25" s="13"/>
      <c r="D25" s="5" t="s">
        <v>27</v>
      </c>
      <c r="E25" s="6">
        <v>14</v>
      </c>
      <c r="F25" s="4">
        <v>43821660.160000004</v>
      </c>
      <c r="G25" s="14"/>
      <c r="H25" s="4">
        <v>71773177.209999993</v>
      </c>
      <c r="I25" s="4">
        <f>'[1]Notas 062022'!$O$391</f>
        <v>45817585.219999991</v>
      </c>
      <c r="J25" s="4">
        <f t="shared" si="1"/>
        <v>-1995925.0599999875</v>
      </c>
      <c r="K25" s="4">
        <f>'[1]Notas 062022'!$Q$391</f>
        <v>71773178.210000008</v>
      </c>
      <c r="L25" s="4">
        <f t="shared" si="2"/>
        <v>-1.0000000149011612</v>
      </c>
      <c r="M25" s="23"/>
    </row>
    <row r="26" spans="2:16" customFormat="1" x14ac:dyDescent="0.25">
      <c r="C26" s="13"/>
      <c r="D26" s="5" t="s">
        <v>28</v>
      </c>
      <c r="E26" s="6">
        <v>15</v>
      </c>
      <c r="F26" s="4">
        <v>286432756.66000003</v>
      </c>
      <c r="G26" s="14"/>
      <c r="H26" s="4">
        <v>277716761.03999996</v>
      </c>
      <c r="I26" s="4">
        <f>'[1]Notas 062022'!$O$398</f>
        <v>384944260.29999995</v>
      </c>
      <c r="J26" s="4">
        <f>F26-I26</f>
        <v>-98511503.639999926</v>
      </c>
      <c r="K26" s="4">
        <f>'[1]Notas 062022'!$Q$398</f>
        <v>277716761.03999996</v>
      </c>
      <c r="L26" s="4">
        <f t="shared" si="2"/>
        <v>0</v>
      </c>
    </row>
    <row r="27" spans="2:16" customFormat="1" x14ac:dyDescent="0.25">
      <c r="B27" s="1"/>
      <c r="C27" s="13"/>
      <c r="D27" s="5" t="s">
        <v>29</v>
      </c>
      <c r="E27" s="6">
        <v>16</v>
      </c>
      <c r="F27" s="4">
        <v>22610627.979999997</v>
      </c>
      <c r="G27" s="14"/>
      <c r="H27" s="4">
        <v>10301401.16</v>
      </c>
      <c r="I27" s="4">
        <f>'[1]Notas 062022'!$O$409</f>
        <v>17343473.270000003</v>
      </c>
      <c r="J27" s="4">
        <f>F27-I27</f>
        <v>5267154.7099999934</v>
      </c>
      <c r="K27" s="4">
        <f>'[1]Notas 062022'!$Q$409</f>
        <v>10301401.16</v>
      </c>
      <c r="L27" s="4">
        <f t="shared" si="2"/>
        <v>0</v>
      </c>
    </row>
    <row r="28" spans="2:16" x14ac:dyDescent="0.25">
      <c r="C28" s="7" t="s">
        <v>30</v>
      </c>
      <c r="F28" s="15">
        <v>543212765.28000009</v>
      </c>
      <c r="G28" s="12"/>
      <c r="H28" s="15">
        <v>534996044.16999996</v>
      </c>
      <c r="I28" s="4"/>
      <c r="J28" s="4"/>
      <c r="K28" s="4"/>
      <c r="L28" s="4"/>
    </row>
    <row r="29" spans="2:16" customFormat="1" x14ac:dyDescent="0.25">
      <c r="C29" s="24" t="s">
        <v>31</v>
      </c>
      <c r="D29" s="13"/>
      <c r="E29" s="6"/>
      <c r="F29" s="22"/>
      <c r="G29" s="22"/>
      <c r="H29" s="22"/>
      <c r="I29" s="4"/>
      <c r="J29" s="4"/>
      <c r="K29" s="4"/>
      <c r="L29" s="4"/>
    </row>
    <row r="30" spans="2:16" customFormat="1" x14ac:dyDescent="0.25">
      <c r="C30" s="13"/>
      <c r="D30" s="5" t="s">
        <v>32</v>
      </c>
      <c r="E30" s="6">
        <v>17</v>
      </c>
      <c r="F30" s="4">
        <v>226550868</v>
      </c>
      <c r="G30" s="14"/>
      <c r="H30" s="4">
        <v>279381528.67000002</v>
      </c>
      <c r="I30" s="4">
        <f>'[1]Notas 062022'!$O$415</f>
        <v>248169670</v>
      </c>
      <c r="J30" s="4">
        <f t="shared" ref="J30:J31" si="3">F30-I30</f>
        <v>-21618802</v>
      </c>
      <c r="K30" s="4">
        <f>'[1]Notas 062022'!$Q$415</f>
        <v>279381527.67000002</v>
      </c>
      <c r="L30" s="4">
        <f t="shared" ref="L30:L31" si="4">H30-K30</f>
        <v>1</v>
      </c>
      <c r="M30" s="25"/>
      <c r="P30" s="26"/>
    </row>
    <row r="31" spans="2:16" customFormat="1" x14ac:dyDescent="0.25">
      <c r="C31" s="13"/>
      <c r="D31" s="5" t="s">
        <v>33</v>
      </c>
      <c r="E31" s="6">
        <v>18</v>
      </c>
      <c r="F31" s="4">
        <v>141972792.09999996</v>
      </c>
      <c r="G31" s="14"/>
      <c r="H31" s="4">
        <v>771329651.7700001</v>
      </c>
      <c r="I31" s="4">
        <f>'[1]Notas 062022'!$O$427</f>
        <v>41087286.740000002</v>
      </c>
      <c r="J31" s="4">
        <f t="shared" si="3"/>
        <v>100885505.35999995</v>
      </c>
      <c r="K31" s="4">
        <f>'[1]Notas 062022'!$Q$427</f>
        <v>867643152.32000005</v>
      </c>
      <c r="L31" s="4">
        <f t="shared" si="4"/>
        <v>-96313500.549999952</v>
      </c>
    </row>
    <row r="32" spans="2:16" customFormat="1" x14ac:dyDescent="0.25">
      <c r="C32" s="24" t="s">
        <v>34</v>
      </c>
      <c r="D32" s="13"/>
      <c r="E32" s="6"/>
      <c r="F32" s="27">
        <v>368523660.09999996</v>
      </c>
      <c r="G32" s="28"/>
      <c r="H32" s="27">
        <v>1050711181.4400001</v>
      </c>
      <c r="I32" s="4"/>
      <c r="J32" s="4"/>
      <c r="K32" s="4"/>
      <c r="L32" s="4"/>
    </row>
    <row r="33" spans="3:16" x14ac:dyDescent="0.25">
      <c r="C33" s="7" t="s">
        <v>35</v>
      </c>
      <c r="F33" s="15">
        <v>911736425.38000011</v>
      </c>
      <c r="G33" s="21"/>
      <c r="H33" s="15">
        <v>1585707225.6100001</v>
      </c>
      <c r="I33" s="4"/>
      <c r="J33" s="4"/>
      <c r="K33" s="4"/>
    </row>
    <row r="34" spans="3:16" x14ac:dyDescent="0.25">
      <c r="C34" s="7"/>
      <c r="F34" s="4"/>
      <c r="G34" s="4"/>
      <c r="H34" s="4" t="s">
        <v>23</v>
      </c>
      <c r="I34" s="4"/>
      <c r="J34" s="4"/>
      <c r="K34" s="4"/>
      <c r="P34" s="29"/>
    </row>
    <row r="35" spans="3:16" x14ac:dyDescent="0.25">
      <c r="C35" s="7" t="s">
        <v>36</v>
      </c>
      <c r="E35" s="10">
        <v>19</v>
      </c>
      <c r="F35" s="4"/>
      <c r="G35" s="4"/>
      <c r="H35" s="4"/>
      <c r="I35" s="4"/>
      <c r="J35" s="4"/>
      <c r="K35" s="4"/>
    </row>
    <row r="36" spans="3:16" customFormat="1" x14ac:dyDescent="0.25">
      <c r="C36" s="24"/>
      <c r="D36" s="5" t="s">
        <v>37</v>
      </c>
      <c r="E36" s="6"/>
      <c r="F36" s="4">
        <v>2587921627.2199998</v>
      </c>
      <c r="G36" s="14"/>
      <c r="H36" s="4">
        <v>2587921627.2199998</v>
      </c>
      <c r="I36" s="4"/>
      <c r="J36" s="4"/>
      <c r="K36" s="4"/>
      <c r="L36" s="4"/>
    </row>
    <row r="37" spans="3:16" customFormat="1" x14ac:dyDescent="0.25">
      <c r="C37" s="13"/>
      <c r="D37" s="5" t="s">
        <v>38</v>
      </c>
      <c r="E37" s="6"/>
      <c r="F37" s="4">
        <v>2811437954.4299998</v>
      </c>
      <c r="G37" s="14"/>
      <c r="H37" s="4">
        <v>2067269314.2</v>
      </c>
      <c r="I37" s="4"/>
      <c r="J37" s="4"/>
      <c r="K37" s="4"/>
      <c r="L37" s="4"/>
      <c r="M37" s="25"/>
    </row>
    <row r="38" spans="3:16" x14ac:dyDescent="0.25">
      <c r="D38" s="5" t="s">
        <v>39</v>
      </c>
      <c r="F38" s="4">
        <v>1249642346.8500004</v>
      </c>
      <c r="G38" s="12"/>
      <c r="H38" s="4">
        <v>816543196.30000019</v>
      </c>
      <c r="I38" s="4"/>
      <c r="J38" s="4"/>
      <c r="K38" s="4"/>
      <c r="L38" s="4"/>
    </row>
    <row r="39" spans="3:16" x14ac:dyDescent="0.25">
      <c r="C39" s="7" t="s">
        <v>40</v>
      </c>
      <c r="F39" s="27">
        <v>6649001927.5</v>
      </c>
      <c r="G39" s="21"/>
      <c r="H39" s="27">
        <v>5471734136.7200003</v>
      </c>
      <c r="I39" s="4"/>
      <c r="J39" s="4"/>
      <c r="K39" s="4"/>
    </row>
    <row r="40" spans="3:16" ht="15.75" thickBot="1" x14ac:dyDescent="0.3">
      <c r="C40" s="7" t="s">
        <v>41</v>
      </c>
      <c r="F40" s="20">
        <v>7560738352.8800001</v>
      </c>
      <c r="G40" s="11"/>
      <c r="H40" s="20">
        <v>7057441362.3299999</v>
      </c>
      <c r="I40" s="4"/>
      <c r="J40" s="4"/>
      <c r="K40" s="4"/>
    </row>
    <row r="41" spans="3:16" ht="15.75" thickTop="1" x14ac:dyDescent="0.25">
      <c r="F41" s="30"/>
      <c r="H41" s="30"/>
      <c r="I41" s="4"/>
      <c r="J41" s="4"/>
      <c r="K41" s="4"/>
    </row>
    <row r="42" spans="3:16" x14ac:dyDescent="0.25">
      <c r="F42" s="30"/>
      <c r="H42" s="30"/>
    </row>
    <row r="43" spans="3:16" x14ac:dyDescent="0.25">
      <c r="F43" s="30"/>
    </row>
    <row r="44" spans="3:16" x14ac:dyDescent="0.25">
      <c r="F44" s="30"/>
    </row>
    <row r="64" hidden="1" x14ac:dyDescent="0.25"/>
    <row r="131" spans="3:3" x14ac:dyDescent="0.25">
      <c r="C131" s="5" t="s">
        <v>42</v>
      </c>
    </row>
    <row r="369" spans="3:3" ht="409.5" x14ac:dyDescent="0.25">
      <c r="C369" s="31" t="s">
        <v>43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0.78500000000000003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2024-03-25T19:11:50Z</cp:lastPrinted>
  <dcterms:created xsi:type="dcterms:W3CDTF">2024-03-25T19:08:01Z</dcterms:created>
  <dcterms:modified xsi:type="dcterms:W3CDTF">2024-03-25T19:11:54Z</dcterms:modified>
</cp:coreProperties>
</file>