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10. Octubre 2023\Estados Financieros Octubre 2023\Portal\"/>
    </mc:Choice>
  </mc:AlternateContent>
  <xr:revisionPtr revIDLastSave="0" documentId="13_ncr:1_{53EC49BD-D2C3-4DEC-A1E2-F2F228BE3087}" xr6:coauthVersionLast="47" xr6:coauthVersionMax="47" xr10:uidLastSave="{00000000-0000-0000-0000-000000000000}"/>
  <bookViews>
    <workbookView xWindow="-120" yWindow="-120" windowWidth="29040" windowHeight="15840" xr2:uid="{50E9579D-B755-410C-B502-2A1BAD7A557D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H20" i="1"/>
  <c r="I20" i="1" s="1"/>
  <c r="J19" i="1"/>
  <c r="H19" i="1"/>
  <c r="I19" i="1" s="1"/>
  <c r="K19" i="1"/>
  <c r="J18" i="1"/>
  <c r="K18" i="1" s="1"/>
  <c r="H18" i="1"/>
  <c r="I18" i="1" s="1"/>
  <c r="J17" i="1"/>
  <c r="H17" i="1"/>
  <c r="I17" i="1" s="1"/>
  <c r="K17" i="1"/>
  <c r="J16" i="1"/>
  <c r="H16" i="1"/>
  <c r="I16" i="1" s="1"/>
  <c r="K16" i="1"/>
  <c r="J15" i="1"/>
  <c r="H15" i="1"/>
  <c r="I15" i="1"/>
  <c r="J11" i="1"/>
  <c r="K11" i="1" s="1"/>
  <c r="H11" i="1"/>
  <c r="I11" i="1"/>
  <c r="J10" i="1"/>
  <c r="H10" i="1"/>
  <c r="K10" i="1"/>
  <c r="I10" i="1"/>
  <c r="J9" i="1"/>
  <c r="H9" i="1"/>
  <c r="K9" i="1"/>
  <c r="I9" i="1"/>
  <c r="J8" i="1"/>
  <c r="H8" i="1"/>
  <c r="I8" i="1" l="1"/>
  <c r="K8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<sst xmlns="http://schemas.openxmlformats.org/spreadsheetml/2006/main" count="25" uniqueCount="24">
  <si>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</si>
  <si>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Octubre de 2023 y 2022</t>
  </si>
  <si>
    <t>(Valores en RD$ pesos)</t>
  </si>
  <si>
    <t xml:space="preserve">Notas 2021 </t>
  </si>
  <si>
    <t>Diferencia</t>
  </si>
  <si>
    <t xml:space="preserve">Notas 2020 </t>
  </si>
  <si>
    <t xml:space="preserve">Ingresos 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</si>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</sst>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A4ECB6-DE90-448F-8E2B-DB37458E703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1288676</xdr:colOff>
      <xdr:row>24</xdr:row>
      <xdr:rowOff>126067</xdr:rowOff>
    </xdr:from>
    <xdr:to>
      <xdr:col>6</xdr:col>
      <xdr:colOff>287151</xdr:colOff>
      <xdr:row>32</xdr:row>
      <xdr:rowOff>160592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AF7BA6-D44A-470E-9008-41A5C8A8C42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76" y="4188199"/>
          <a:ext cx="3368769" cy="13792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10.%20Octubre%202023\Estados%20Financieros%20Octubre%202023\Estados%20Financieros%20Octubre%202023-%20Definitivos.xlsx" TargetMode="External"/><Relationship Id="rId1" Type="http://schemas.openxmlformats.org/officeDocument/2006/relationships/externalLinkPath" Target="/DGA/2023/10.%20Octubre%202023/Estados%20Financieros%20Octubre%202023/Estados%20Financieros%20Octubre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Balanza 202310"/>
      <sheetName val="Flujo 202301"/>
      <sheetName val="Balanza 202210"/>
      <sheetName val="Mov. AF"/>
      <sheetName val="Detalle adiciones"/>
      <sheetName val="Hoja1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8">
          <cell r="O298">
            <v>4322775226.9645462</v>
          </cell>
        </row>
        <row r="450">
          <cell r="O450">
            <v>1561446386.21</v>
          </cell>
          <cell r="Q450">
            <v>2624109232.7399998</v>
          </cell>
        </row>
        <row r="486">
          <cell r="O486">
            <v>251588442.56000003</v>
          </cell>
          <cell r="Q486">
            <v>397576589.42999995</v>
          </cell>
        </row>
        <row r="492">
          <cell r="O492">
            <v>2159737667.04</v>
          </cell>
          <cell r="Q492">
            <v>2734964674.3099999</v>
          </cell>
        </row>
        <row r="507">
          <cell r="O507">
            <v>131194764.32000001</v>
          </cell>
          <cell r="Q507">
            <v>156314410.50999999</v>
          </cell>
        </row>
        <row r="530">
          <cell r="O530">
            <v>2171714719.1600003</v>
          </cell>
          <cell r="Q530">
            <v>3088641775.1799994</v>
          </cell>
        </row>
        <row r="547">
          <cell r="O547">
            <v>67083962.700000003</v>
          </cell>
          <cell r="Q547">
            <v>40792127.060000002</v>
          </cell>
        </row>
        <row r="615">
          <cell r="O615">
            <v>162801144.85000002</v>
          </cell>
          <cell r="Q615">
            <v>104299686.28999999</v>
          </cell>
        </row>
        <row r="629">
          <cell r="O629">
            <v>67420872.12000002</v>
          </cell>
          <cell r="Q629">
            <v>0</v>
          </cell>
        </row>
        <row r="699">
          <cell r="O699">
            <v>647138119.84000003</v>
          </cell>
          <cell r="Q699">
            <v>859860542.65999985</v>
          </cell>
        </row>
        <row r="708">
          <cell r="O708">
            <v>10530853.15</v>
          </cell>
          <cell r="Q70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0F7F-24E8-4246-833C-B9F3E3B9BDCB}">
  <sheetPr>
    <tabColor theme="9" tint="-0.499984740745262"/>
  </sheetPr>
  <dimension ref="B1:N369"/>
  <sheetViews>
    <sheetView showGridLines="0" tabSelected="1" zoomScale="136" zoomScaleNormal="136" workbookViewId="0">
      <selection activeCell="G13" sqref="G13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1.42578125" style="1"/>
    <col min="13" max="13" width="12" style="1" bestFit="1" customWidth="1"/>
    <col min="14" max="14" width="13.42578125" style="1" bestFit="1" customWidth="1"/>
    <col min="15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6</v>
      </c>
      <c r="C7" s="7"/>
      <c r="D7" s="5"/>
      <c r="E7" s="8"/>
      <c r="F7" s="9"/>
      <c r="G7" s="9"/>
    </row>
    <row r="8" spans="2:11" x14ac:dyDescent="0.25">
      <c r="C8" s="3" t="s">
        <v>7</v>
      </c>
      <c r="E8" s="11">
        <v>2667270488.0799999</v>
      </c>
      <c r="F8" s="12"/>
      <c r="G8" s="11">
        <v>2624109232.7399998</v>
      </c>
      <c r="H8" s="11">
        <f>'[1]Notas 062022'!$O$450</f>
        <v>1561446386.21</v>
      </c>
      <c r="I8" s="13">
        <f>E8-H8</f>
        <v>1105824101.8699999</v>
      </c>
      <c r="J8" s="11">
        <f>'[1]Notas 062022'!$Q$450</f>
        <v>2624109232.7399998</v>
      </c>
      <c r="K8" s="13">
        <f>G8-J8</f>
        <v>0</v>
      </c>
    </row>
    <row r="9" spans="2:11" x14ac:dyDescent="0.25">
      <c r="C9" s="3" t="s">
        <v>8</v>
      </c>
      <c r="E9" s="11">
        <v>404724049.89000005</v>
      </c>
      <c r="F9" s="12"/>
      <c r="G9" s="11">
        <v>397576589.42999995</v>
      </c>
      <c r="H9" s="11">
        <f>'[1]Notas 062022'!$O$486</f>
        <v>251588442.56000003</v>
      </c>
      <c r="I9" s="13">
        <f t="shared" ref="I9:I11" si="0">E9-H9</f>
        <v>153135607.33000001</v>
      </c>
      <c r="J9" s="11">
        <f>'[1]Notas 062022'!$Q$486</f>
        <v>397576589.42999995</v>
      </c>
      <c r="K9" s="13">
        <f t="shared" ref="K9:K11" si="1">G9-J9</f>
        <v>0</v>
      </c>
    </row>
    <row r="10" spans="2:11" x14ac:dyDescent="0.25">
      <c r="C10" s="3" t="s">
        <v>9</v>
      </c>
      <c r="E10" s="11">
        <v>3305651342.8800001</v>
      </c>
      <c r="F10" s="12"/>
      <c r="G10" s="11">
        <v>2734964674.3099999</v>
      </c>
      <c r="H10" s="11">
        <f>'[1]Notas 062022'!$O$492</f>
        <v>2159737667.04</v>
      </c>
      <c r="I10" s="13">
        <f t="shared" si="0"/>
        <v>1145913675.8400002</v>
      </c>
      <c r="J10" s="11">
        <f>'[1]Notas 062022'!$Q$492</f>
        <v>2734964674.3099999</v>
      </c>
      <c r="K10" s="13">
        <f t="shared" si="1"/>
        <v>0</v>
      </c>
    </row>
    <row r="11" spans="2:11" x14ac:dyDescent="0.25">
      <c r="C11" s="3" t="s">
        <v>10</v>
      </c>
      <c r="E11" s="11">
        <v>187917228.55999997</v>
      </c>
      <c r="F11" s="12"/>
      <c r="G11" s="11">
        <v>192776564.11000001</v>
      </c>
      <c r="H11" s="11">
        <f>'[1]Notas 062022'!$O$507</f>
        <v>131194764.32000001</v>
      </c>
      <c r="I11" s="13">
        <f t="shared" si="0"/>
        <v>56722464.239999965</v>
      </c>
      <c r="J11" s="11">
        <f>'[1]Notas 062022'!$Q$507</f>
        <v>156314410.50999999</v>
      </c>
      <c r="K11" s="13">
        <f t="shared" si="1"/>
        <v>36462153.600000024</v>
      </c>
    </row>
    <row r="12" spans="2:11" x14ac:dyDescent="0.25">
      <c r="B12" s="4" t="s">
        <v>11</v>
      </c>
      <c r="E12" s="14">
        <v>6565563110.4100008</v>
      </c>
      <c r="F12" s="12"/>
      <c r="G12" s="14">
        <v>5949427060.5899992</v>
      </c>
      <c r="H12" s="11"/>
      <c r="I12" s="13"/>
      <c r="J12" s="11"/>
    </row>
    <row r="13" spans="2:11" x14ac:dyDescent="0.25">
      <c r="C13" s="3" t="s">
        <v>12</v>
      </c>
      <c r="E13" s="11"/>
      <c r="F13" s="11"/>
      <c r="G13" s="11"/>
      <c r="H13" s="11"/>
      <c r="J13" s="11"/>
    </row>
    <row r="14" spans="2:11" x14ac:dyDescent="0.25">
      <c r="B14" s="4" t="s">
        <v>13</v>
      </c>
      <c r="D14" s="5"/>
      <c r="E14" s="12"/>
      <c r="F14" s="12"/>
      <c r="G14" s="12"/>
      <c r="H14" s="11"/>
      <c r="J14" s="11"/>
    </row>
    <row r="15" spans="2:11" x14ac:dyDescent="0.25">
      <c r="C15" s="3" t="s">
        <v>14</v>
      </c>
      <c r="E15" s="11">
        <v>3762367776.3399997</v>
      </c>
      <c r="F15" s="11"/>
      <c r="G15" s="11">
        <v>3611067958.2799997</v>
      </c>
      <c r="H15" s="11">
        <f>'[1]Notas 062022'!$O$530</f>
        <v>2171714719.1600003</v>
      </c>
      <c r="I15" s="13">
        <f t="shared" ref="I15:I20" si="2">E15-H15</f>
        <v>1590653057.1799994</v>
      </c>
      <c r="J15" s="11">
        <f>'[1]Notas 062022'!$Q$530</f>
        <v>3088641775.1799994</v>
      </c>
      <c r="K15" s="13">
        <f t="shared" ref="K15:K20" si="3">G15-J15</f>
        <v>522426183.10000038</v>
      </c>
    </row>
    <row r="16" spans="2:11" x14ac:dyDescent="0.25">
      <c r="C16" s="3" t="s">
        <v>15</v>
      </c>
      <c r="E16" s="11">
        <v>132961544.18000001</v>
      </c>
      <c r="F16" s="12"/>
      <c r="G16" s="11">
        <v>189398683.73000002</v>
      </c>
      <c r="H16" s="11">
        <f>'[1]Notas 062022'!$O$547</f>
        <v>67083962.700000003</v>
      </c>
      <c r="I16" s="13">
        <f t="shared" si="2"/>
        <v>65877581.480000004</v>
      </c>
      <c r="J16" s="11">
        <f>'[1]Notas 062022'!$Q$547</f>
        <v>40792127.060000002</v>
      </c>
      <c r="K16" s="13">
        <f t="shared" si="3"/>
        <v>148606556.67000002</v>
      </c>
    </row>
    <row r="17" spans="2:14" x14ac:dyDescent="0.25">
      <c r="C17" s="3" t="s">
        <v>16</v>
      </c>
      <c r="E17" s="11">
        <v>422758430.81000012</v>
      </c>
      <c r="F17" s="12"/>
      <c r="G17" s="11">
        <v>190302745.41</v>
      </c>
      <c r="H17" s="11">
        <f>'[1]Notas 062022'!$O$615</f>
        <v>162801144.85000002</v>
      </c>
      <c r="I17" s="13">
        <f>E17-H17</f>
        <v>259957285.9600001</v>
      </c>
      <c r="J17" s="11">
        <f>'[1]Notas 062022'!$Q$615</f>
        <v>104299686.28999999</v>
      </c>
      <c r="K17" s="13">
        <f t="shared" si="3"/>
        <v>86003059.120000005</v>
      </c>
    </row>
    <row r="18" spans="2:14" x14ac:dyDescent="0.25">
      <c r="C18" s="3" t="s">
        <v>17</v>
      </c>
      <c r="E18" s="11">
        <v>134254506.56</v>
      </c>
      <c r="F18" s="12"/>
      <c r="G18" s="11">
        <v>269987456.88</v>
      </c>
      <c r="H18" s="11">
        <f>'[1]Notas 062022'!O629</f>
        <v>67420872.12000002</v>
      </c>
      <c r="I18" s="13">
        <f t="shared" si="2"/>
        <v>66833634.439999983</v>
      </c>
      <c r="J18" s="11">
        <f>'[1]Notas 062022'!Q629</f>
        <v>0</v>
      </c>
      <c r="K18" s="13">
        <f t="shared" si="3"/>
        <v>269987456.88</v>
      </c>
      <c r="M18" s="13"/>
      <c r="N18" s="13"/>
    </row>
    <row r="19" spans="2:14" x14ac:dyDescent="0.25">
      <c r="C19" s="3" t="s">
        <v>18</v>
      </c>
      <c r="E19" s="11">
        <v>855082961.03999996</v>
      </c>
      <c r="F19" s="12"/>
      <c r="G19" s="11">
        <v>862773106.49999976</v>
      </c>
      <c r="H19" s="11">
        <f>'[1]Notas 062022'!$O$699</f>
        <v>647138119.84000003</v>
      </c>
      <c r="I19" s="13">
        <f t="shared" si="2"/>
        <v>207944841.19999993</v>
      </c>
      <c r="J19" s="11">
        <f>'[1]Notas 062022'!$Q$699</f>
        <v>859860542.65999985</v>
      </c>
      <c r="K19" s="13">
        <f t="shared" si="3"/>
        <v>2912563.8399999142</v>
      </c>
    </row>
    <row r="20" spans="2:14" x14ac:dyDescent="0.25">
      <c r="C20" s="3" t="s">
        <v>19</v>
      </c>
      <c r="E20" s="11">
        <v>8495543.629999999</v>
      </c>
      <c r="F20" s="12"/>
      <c r="G20" s="11">
        <v>9353913.4900000002</v>
      </c>
      <c r="H20" s="11">
        <f>'[1]Notas 062022'!$O$708</f>
        <v>10530853.15</v>
      </c>
      <c r="I20" s="13">
        <f t="shared" si="2"/>
        <v>-2035309.5200000014</v>
      </c>
      <c r="J20" s="11">
        <f>'[1]Notas 062022'!$Q$708</f>
        <v>0</v>
      </c>
      <c r="K20" s="13">
        <f t="shared" si="3"/>
        <v>9353913.4900000002</v>
      </c>
    </row>
    <row r="21" spans="2:14" x14ac:dyDescent="0.25">
      <c r="B21" s="4" t="s">
        <v>20</v>
      </c>
      <c r="E21" s="14">
        <v>5315920763.5600004</v>
      </c>
      <c r="F21" s="12"/>
      <c r="G21" s="14">
        <v>5132883864.289999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21</v>
      </c>
      <c r="E23" s="16">
        <v>1249642346.8500004</v>
      </c>
      <c r="F23" s="12"/>
      <c r="G23" s="16">
        <v>816543196.30000019</v>
      </c>
      <c r="H23" s="11"/>
    </row>
    <row r="24" spans="2:14" ht="14.25" thickTop="1" x14ac:dyDescent="0.25">
      <c r="B24" s="4"/>
      <c r="E24" s="11"/>
      <c r="F24" s="11"/>
      <c r="G24" s="11"/>
    </row>
    <row r="25" spans="2:14" x14ac:dyDescent="0.25">
      <c r="B25" s="4"/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22</v>
      </c>
    </row>
    <row r="369" spans="3:3" ht="51" x14ac:dyDescent="0.25">
      <c r="C369" s="17" t="s">
        <v>23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2024-03-25T19:13:58Z</cp:lastPrinted>
  <dcterms:created xsi:type="dcterms:W3CDTF">2024-03-25T19:12:06Z</dcterms:created>
  <dcterms:modified xsi:type="dcterms:W3CDTF">2024-03-25T19:14:02Z</dcterms:modified>
</cp:coreProperties>
</file>