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4. Abril\Portal\"/>
    </mc:Choice>
  </mc:AlternateContent>
  <xr:revisionPtr revIDLastSave="0" documentId="13_ncr:1_{F1CC36CE-D37C-4842-8F39-BCB8233B8579}" xr6:coauthVersionLast="47" xr6:coauthVersionMax="47" xr10:uidLastSave="{00000000-0000-0000-0000-000000000000}"/>
  <bookViews>
    <workbookView xWindow="28680" yWindow="-120" windowWidth="29040" windowHeight="15720" xr2:uid="{AB431D0E-6CC8-4253-9764-87A33CD6031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 ERF-Rendimiento Financiero'!$C$7:$H$30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Financiero'!$C$1:$H$41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L21" i="1"/>
  <c r="J21" i="1"/>
  <c r="K20" i="1"/>
  <c r="I20" i="1"/>
  <c r="L20" i="1"/>
  <c r="J20" i="1"/>
  <c r="K19" i="1"/>
  <c r="I19" i="1"/>
  <c r="L19" i="1"/>
  <c r="J19" i="1"/>
  <c r="K18" i="1"/>
  <c r="I18" i="1"/>
  <c r="L18" i="1"/>
  <c r="J18" i="1"/>
  <c r="K17" i="1"/>
  <c r="I17" i="1"/>
  <c r="L17" i="1"/>
  <c r="J17" i="1"/>
  <c r="K16" i="1"/>
  <c r="I16" i="1"/>
  <c r="K12" i="1"/>
  <c r="I12" i="1"/>
  <c r="L12" i="1"/>
  <c r="J12" i="1"/>
  <c r="K11" i="1"/>
  <c r="I11" i="1"/>
  <c r="L11" i="1"/>
  <c r="J11" i="1"/>
  <c r="K10" i="1"/>
  <c r="I10" i="1"/>
  <c r="L10" i="1"/>
  <c r="J10" i="1"/>
  <c r="K9" i="1"/>
  <c r="I9" i="1"/>
  <c r="L9" i="1"/>
  <c r="J9" i="1"/>
  <c r="J16" i="1" l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<sst xmlns="http://schemas.openxmlformats.org/spreadsheetml/2006/main" count="26" uniqueCount="25">
  <si>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</si>
  <si>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</si>
  <si>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30 de Abril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</si>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</sst>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52259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D4ABB-44DC-494B-BF37-1E1479D1A4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1253658</xdr:colOff>
      <xdr:row>26</xdr:row>
      <xdr:rowOff>126067</xdr:rowOff>
    </xdr:from>
    <xdr:to>
      <xdr:col>7</xdr:col>
      <xdr:colOff>74239</xdr:colOff>
      <xdr:row>33</xdr:row>
      <xdr:rowOff>21011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EAEB1E-3C87-400B-BBAA-96711B57D4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158" y="4538383"/>
          <a:ext cx="3190875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4.%20Abril\Estados%20Financieros%20Abril%202025\Estados%20Financieros%20Abril%202025-%20Definitivo.xlsx" TargetMode="External"/><Relationship Id="rId1" Type="http://schemas.openxmlformats.org/officeDocument/2006/relationships/externalLinkPath" Target="/DGA/2025/4.%20Abril/Estados%20Financieros%20Abril%202025/Estados%20Financieros%20Abril%202025-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4"/>
      <sheetName val="Balanza 202404"/>
      <sheetName val="Hoja1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I3">
            <v>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3D84-1B87-4DE6-8198-BDC74A818D45}">
  <sheetPr>
    <tabColor theme="9" tint="-0.499984740745262"/>
  </sheetPr>
  <dimension ref="B1:O370"/>
  <sheetViews>
    <sheetView showGridLines="0" tabSelected="1" zoomScale="136" zoomScaleNormal="136" workbookViewId="0">
      <selection activeCell="F10" sqref="F10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4" customWidth="1"/>
    <col min="4" max="4" width="40.42578125" style="4" customWidth="1"/>
    <col min="5" max="5" width="7" style="11" customWidth="1"/>
    <col min="6" max="6" width="16.42578125" style="4" bestFit="1" customWidth="1"/>
    <col min="7" max="7" width="1.7109375" style="4" customWidth="1"/>
    <col min="8" max="8" width="15.5703125" style="4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3" t="s">
        <v>1</v>
      </c>
      <c r="D2" s="3"/>
      <c r="E2" s="3"/>
      <c r="F2" s="3"/>
      <c r="G2" s="3"/>
      <c r="H2" s="3"/>
    </row>
    <row r="3" spans="2:13" x14ac:dyDescent="0.25">
      <c r="C3" s="3" t="s">
        <v>2</v>
      </c>
      <c r="D3" s="3"/>
      <c r="E3" s="3"/>
      <c r="F3" s="3"/>
      <c r="G3" s="3"/>
      <c r="H3" s="3"/>
    </row>
    <row r="4" spans="2:13" x14ac:dyDescent="0.25">
      <c r="C4" s="3" t="s">
        <v>3</v>
      </c>
      <c r="D4" s="3"/>
      <c r="E4" s="3"/>
      <c r="F4" s="3"/>
      <c r="G4" s="3"/>
      <c r="H4" s="3"/>
    </row>
    <row r="5" spans="2:13" x14ac:dyDescent="0.25">
      <c r="D5" s="5"/>
      <c r="E5" s="6"/>
    </row>
    <row r="6" spans="2:13" x14ac:dyDescent="0.25">
      <c r="D6" s="5"/>
      <c r="E6" s="6"/>
    </row>
    <row r="7" spans="2:13" x14ac:dyDescent="0.25">
      <c r="E7" s="7"/>
      <c r="F7" s="7">
        <v>2025</v>
      </c>
      <c r="G7" s="6"/>
      <c r="H7" s="7">
        <v>2024</v>
      </c>
      <c r="I7" s="7" t="s">
        <v>4</v>
      </c>
      <c r="J7" s="7" t="s">
        <v>5</v>
      </c>
      <c r="K7" s="7" t="s">
        <v>6</v>
      </c>
      <c r="L7" s="7" t="s">
        <v>5</v>
      </c>
    </row>
    <row r="8" spans="2:13" x14ac:dyDescent="0.25">
      <c r="C8" s="5" t="s">
        <v>7</v>
      </c>
      <c r="D8" s="8"/>
      <c r="E8" s="6"/>
      <c r="F8" s="9"/>
      <c r="G8" s="10"/>
      <c r="H8" s="10"/>
    </row>
    <row r="9" spans="2:13" x14ac:dyDescent="0.25">
      <c r="B9" s="1">
        <v>4.0999999999999996</v>
      </c>
      <c r="D9" s="4" t="s">
        <v>8</v>
      </c>
      <c r="F9" s="12">
        <v>1776331721.0400002</v>
      </c>
      <c r="G9" s="12"/>
      <c r="H9" s="12">
        <v>1617034808.79</v>
      </c>
      <c r="I9" s="12">
        <f>'[1]Notas 122023'!$O$507</f>
        <v>30314894.600000001</v>
      </c>
      <c r="J9" s="13">
        <f>F9-I9</f>
        <v>1746016826.4400003</v>
      </c>
      <c r="K9" s="12">
        <f>'[1]Notas 122023'!$Q$507</f>
        <v>1561446386</v>
      </c>
      <c r="L9" s="13">
        <f>H9-K9</f>
        <v>55588422.789999962</v>
      </c>
    </row>
    <row r="10" spans="2:13" x14ac:dyDescent="0.25">
      <c r="B10" s="1">
        <v>4.2</v>
      </c>
      <c r="D10" s="4" t="s">
        <v>9</v>
      </c>
      <c r="F10" s="12">
        <v>176841290.56</v>
      </c>
      <c r="G10" s="12"/>
      <c r="H10" s="12">
        <v>161684848.84</v>
      </c>
      <c r="I10" s="12">
        <f>'[1]Notas 122023'!$O$540</f>
        <v>138066470.87</v>
      </c>
      <c r="J10" s="13">
        <f t="shared" ref="J10:J12" si="0">F10-I10</f>
        <v>38774819.689999998</v>
      </c>
      <c r="K10" s="12">
        <f>'[1]Notas 122023'!$Q$540</f>
        <v>250955073</v>
      </c>
      <c r="L10" s="13">
        <f t="shared" ref="L10:L12" si="1">H10-K10</f>
        <v>-89270224.159999996</v>
      </c>
    </row>
    <row r="11" spans="2:13" x14ac:dyDescent="0.25">
      <c r="B11" s="1">
        <v>4.3</v>
      </c>
      <c r="D11" s="4" t="s">
        <v>10</v>
      </c>
      <c r="F11" s="12">
        <v>1098728322.24</v>
      </c>
      <c r="G11" s="12"/>
      <c r="H11" s="12">
        <v>1450194227.79</v>
      </c>
      <c r="I11" s="12">
        <f>'[1]Notas 122023'!$O$546</f>
        <v>299287180.15999997</v>
      </c>
      <c r="J11" s="13">
        <f t="shared" si="0"/>
        <v>799441142.08000004</v>
      </c>
      <c r="K11" s="12">
        <f>'[1]Notas 122023'!$Q$546</f>
        <v>2159737667</v>
      </c>
      <c r="L11" s="13">
        <f t="shared" si="1"/>
        <v>-709543439.21000004</v>
      </c>
    </row>
    <row r="12" spans="2:13" x14ac:dyDescent="0.25">
      <c r="B12" s="1">
        <v>4.4000000000000004</v>
      </c>
      <c r="D12" s="4" t="s">
        <v>11</v>
      </c>
      <c r="F12" s="12">
        <v>152559152.49000001</v>
      </c>
      <c r="G12" s="12"/>
      <c r="H12" s="12">
        <v>86116608.980000004</v>
      </c>
      <c r="I12" s="12">
        <f>'[1]Notas 122023'!$O$563</f>
        <v>6043959778.6100006</v>
      </c>
      <c r="J12" s="13">
        <f t="shared" si="0"/>
        <v>-5891400626.1200008</v>
      </c>
      <c r="K12" s="12">
        <f>'[1]Notas 122023'!$Q$563</f>
        <v>131828135</v>
      </c>
      <c r="L12" s="13">
        <f t="shared" si="1"/>
        <v>-45711526.019999996</v>
      </c>
    </row>
    <row r="13" spans="2:13" x14ac:dyDescent="0.25">
      <c r="C13" s="5" t="s">
        <v>12</v>
      </c>
      <c r="F13" s="14">
        <v>3204460486.3299999</v>
      </c>
      <c r="G13" s="15"/>
      <c r="H13" s="14">
        <v>3315030495.4000001</v>
      </c>
      <c r="I13" s="12"/>
      <c r="J13" s="13"/>
      <c r="K13" s="12"/>
      <c r="M13" s="13"/>
    </row>
    <row r="14" spans="2:13" x14ac:dyDescent="0.25">
      <c r="D14" s="4" t="s">
        <v>13</v>
      </c>
      <c r="F14" s="12"/>
      <c r="G14" s="12"/>
      <c r="H14" s="12"/>
      <c r="I14" s="12"/>
      <c r="K14" s="12"/>
    </row>
    <row r="15" spans="2:13" x14ac:dyDescent="0.25">
      <c r="C15" s="5" t="s">
        <v>14</v>
      </c>
      <c r="E15" s="6"/>
      <c r="F15" s="15"/>
      <c r="G15" s="15"/>
      <c r="H15" s="15"/>
      <c r="I15" s="12"/>
      <c r="K15" s="12"/>
    </row>
    <row r="16" spans="2:13" x14ac:dyDescent="0.25">
      <c r="B16" s="1">
        <v>5.0999999999999996</v>
      </c>
      <c r="D16" s="4" t="s">
        <v>15</v>
      </c>
      <c r="F16" s="12">
        <v>-1473909128.9700003</v>
      </c>
      <c r="G16" s="12"/>
      <c r="H16" s="12">
        <v>-1460776093.2900002</v>
      </c>
      <c r="I16" s="12">
        <f>'[1]Notas 122023'!$O$588</f>
        <v>628316289.43000007</v>
      </c>
      <c r="J16" s="13">
        <f t="shared" ref="J16:J21" si="2">F16-I16</f>
        <v>-2102225418.4000003</v>
      </c>
      <c r="K16" s="12">
        <f>'[1]Notas 122023'!$Q$588</f>
        <v>2171714720</v>
      </c>
      <c r="L16" s="13">
        <f t="shared" ref="L16:L21" si="3">H16-K16</f>
        <v>-3632490813.29</v>
      </c>
    </row>
    <row r="17" spans="2:15" x14ac:dyDescent="0.25">
      <c r="B17" s="1">
        <v>5.2</v>
      </c>
      <c r="D17" s="4" t="s">
        <v>16</v>
      </c>
      <c r="F17" s="12">
        <v>-52613867.019999996</v>
      </c>
      <c r="G17" s="12"/>
      <c r="H17" s="12">
        <v>-48540642.75</v>
      </c>
      <c r="I17" s="12" t="e">
        <f>'[1]Notas 122023'!$O$610</f>
        <v>#REF!</v>
      </c>
      <c r="J17" s="13" t="e">
        <f t="shared" si="2"/>
        <v>#REF!</v>
      </c>
      <c r="K17" s="12">
        <f>'[1]Notas 122023'!$Q$610</f>
        <v>67083962</v>
      </c>
      <c r="L17" s="13">
        <f t="shared" si="3"/>
        <v>-115624604.75</v>
      </c>
    </row>
    <row r="18" spans="2:15" x14ac:dyDescent="0.25">
      <c r="B18" s="1">
        <v>5.3</v>
      </c>
      <c r="D18" s="4" t="s">
        <v>17</v>
      </c>
      <c r="F18" s="12">
        <v>-148219806.07999995</v>
      </c>
      <c r="G18" s="12"/>
      <c r="H18" s="12">
        <v>-160214077.71000004</v>
      </c>
      <c r="I18" s="12" t="e">
        <f>'[1]Notas 122023'!#REF!</f>
        <v>#REF!</v>
      </c>
      <c r="J18" s="13" t="e">
        <f>F18-I18</f>
        <v>#REF!</v>
      </c>
      <c r="K18" s="12" t="e">
        <f>'[1]Notas 122023'!#REF!</f>
        <v>#REF!</v>
      </c>
      <c r="L18" s="13" t="e">
        <f t="shared" si="3"/>
        <v>#REF!</v>
      </c>
    </row>
    <row r="19" spans="2:15" x14ac:dyDescent="0.25">
      <c r="B19" s="1">
        <v>5.4</v>
      </c>
      <c r="D19" s="4" t="s">
        <v>18</v>
      </c>
      <c r="F19" s="12">
        <v>-63690991.029999994</v>
      </c>
      <c r="G19" s="12"/>
      <c r="H19" s="12">
        <v>-53229287.399999991</v>
      </c>
      <c r="I19" s="12" t="e">
        <f>'[1]Notas 122023'!O637</f>
        <v>#REF!</v>
      </c>
      <c r="J19" s="13" t="e">
        <f t="shared" si="2"/>
        <v>#REF!</v>
      </c>
      <c r="K19" s="12">
        <f>'[1]Notas 122023'!Q637</f>
        <v>67420872</v>
      </c>
      <c r="L19" s="13">
        <f t="shared" si="3"/>
        <v>-120650159.39999999</v>
      </c>
      <c r="N19" s="13"/>
      <c r="O19" s="13"/>
    </row>
    <row r="20" spans="2:15" x14ac:dyDescent="0.25">
      <c r="B20" s="1">
        <v>5.5</v>
      </c>
      <c r="D20" s="4" t="s">
        <v>19</v>
      </c>
      <c r="F20" s="12">
        <v>-415581155.76000005</v>
      </c>
      <c r="G20" s="12"/>
      <c r="H20" s="12">
        <v>-402548846.44</v>
      </c>
      <c r="I20" s="12" t="e">
        <f>'[1]Notas 122023'!$O$711</f>
        <v>#REF!</v>
      </c>
      <c r="J20" s="13" t="e">
        <f t="shared" si="2"/>
        <v>#REF!</v>
      </c>
      <c r="K20" s="12">
        <f>'[1]Notas 122023'!$Q$711</f>
        <v>657286455</v>
      </c>
      <c r="L20" s="13">
        <f t="shared" si="3"/>
        <v>-1059835301.4400001</v>
      </c>
    </row>
    <row r="21" spans="2:15" x14ac:dyDescent="0.25">
      <c r="B21" s="1">
        <v>5.6</v>
      </c>
      <c r="D21" s="4" t="s">
        <v>20</v>
      </c>
      <c r="F21" s="12">
        <v>-4732468.3</v>
      </c>
      <c r="G21" s="12"/>
      <c r="H21" s="12">
        <v>-4339668.4799999995</v>
      </c>
      <c r="I21" s="12" t="e">
        <f>'[1]Notas 122023'!$O$722</f>
        <v>#REF!</v>
      </c>
      <c r="J21" s="13" t="e">
        <f t="shared" si="2"/>
        <v>#REF!</v>
      </c>
      <c r="K21" s="12">
        <f>'[1]Notas 122023'!$Q$722</f>
        <v>382518</v>
      </c>
      <c r="L21" s="13">
        <f t="shared" si="3"/>
        <v>-4722186.4799999995</v>
      </c>
    </row>
    <row r="22" spans="2:15" x14ac:dyDescent="0.25">
      <c r="C22" s="5" t="s">
        <v>21</v>
      </c>
      <c r="F22" s="14">
        <v>-2158747417.1600003</v>
      </c>
      <c r="G22" s="15"/>
      <c r="H22" s="14">
        <v>-2129648615.0700004</v>
      </c>
      <c r="I22" s="12"/>
    </row>
    <row r="23" spans="2:15" x14ac:dyDescent="0.25">
      <c r="C23" s="16"/>
      <c r="F23" s="12"/>
      <c r="G23" s="12"/>
      <c r="H23" s="12"/>
      <c r="I23" s="12"/>
    </row>
    <row r="24" spans="2:15" ht="14.25" thickBot="1" x14ac:dyDescent="0.3">
      <c r="C24" s="5" t="s">
        <v>22</v>
      </c>
      <c r="F24" s="17">
        <v>1045713069.1699996</v>
      </c>
      <c r="G24" s="15"/>
      <c r="H24" s="17">
        <v>1185381880.3299997</v>
      </c>
      <c r="I24" s="12"/>
      <c r="M24" s="13"/>
    </row>
    <row r="25" spans="2:15" ht="14.25" thickTop="1" x14ac:dyDescent="0.25">
      <c r="C25" s="5"/>
      <c r="F25" s="12"/>
      <c r="G25" s="12"/>
      <c r="H25" s="12"/>
    </row>
    <row r="26" spans="2:15" x14ac:dyDescent="0.25">
      <c r="F26" s="12"/>
      <c r="G26" s="12"/>
      <c r="H26" s="12"/>
    </row>
    <row r="27" spans="2:15" x14ac:dyDescent="0.25">
      <c r="C27" s="5"/>
      <c r="F27" s="12"/>
      <c r="G27" s="12"/>
      <c r="H27" s="12"/>
    </row>
    <row r="28" spans="2:15" x14ac:dyDescent="0.25">
      <c r="C28" s="5"/>
      <c r="F28" s="12"/>
      <c r="G28" s="12"/>
      <c r="H28" s="12"/>
    </row>
    <row r="29" spans="2:15" x14ac:dyDescent="0.25">
      <c r="F29" s="12"/>
      <c r="G29" s="12"/>
      <c r="H29" s="12"/>
    </row>
    <row r="30" spans="2:15" x14ac:dyDescent="0.25">
      <c r="D30" s="5"/>
      <c r="E30" s="6"/>
    </row>
    <row r="32" spans="2:15" x14ac:dyDescent="0.25">
      <c r="F32" s="12"/>
      <c r="G32" s="12"/>
      <c r="H32" s="12"/>
    </row>
    <row r="66" hidden="1" x14ac:dyDescent="0.25"/>
    <row r="132" spans="4:4" x14ac:dyDescent="0.25">
      <c r="D132" s="4" t="s">
        <v>23</v>
      </c>
    </row>
    <row r="370" spans="4:4" ht="51" x14ac:dyDescent="0.25">
      <c r="D370" s="18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2025-06-17T21:01:20Z</cp:lastPrinted>
  <dcterms:created xsi:type="dcterms:W3CDTF">2025-06-17T20:56:47Z</dcterms:created>
  <dcterms:modified xsi:type="dcterms:W3CDTF">2025-06-17T21:01:25Z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2025-06-17T20:58:57Z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ecf908ef-55c3-4dc1-9d93-3f642349ca60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