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3. Marzo 2023\Estados Financiero Marzo 2023\Portal\"/>
    </mc:Choice>
  </mc:AlternateContent>
  <xr:revisionPtr revIDLastSave="0" documentId="13_ncr:1_{150A8B84-B5B7-49B5-998F-B9B03C02BF92}" xr6:coauthVersionLast="47" xr6:coauthVersionMax="47" xr10:uidLastSave="{00000000-0000-0000-0000-000000000000}"/>
  <bookViews>
    <workbookView xWindow="28680" yWindow="-120" windowWidth="29040" windowHeight="15840" xr2:uid="{CBD15D50-8A8C-47F7-94B6-D405B5A84850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Financiera'!$B$4:$G$4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Financiera'!$B$1:$G$52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H31" i="1"/>
  <c r="I31" i="1" s="1"/>
  <c r="K31" i="1"/>
  <c r="J30" i="1"/>
  <c r="H30" i="1"/>
  <c r="K30" i="1"/>
  <c r="I30" i="1"/>
  <c r="J27" i="1"/>
  <c r="H27" i="1"/>
  <c r="K27" i="1"/>
  <c r="I27" i="1"/>
  <c r="J26" i="1"/>
  <c r="H26" i="1"/>
  <c r="K26" i="1"/>
  <c r="I26" i="1"/>
  <c r="J25" i="1"/>
  <c r="K25" i="1" s="1"/>
  <c r="H25" i="1"/>
  <c r="I25" i="1" s="1"/>
  <c r="J24" i="1"/>
  <c r="H24" i="1"/>
  <c r="J18" i="1"/>
  <c r="H18" i="1"/>
  <c r="I18" i="1" s="1"/>
  <c r="J17" i="1"/>
  <c r="H17" i="1"/>
  <c r="K17" i="1"/>
  <c r="I17" i="1"/>
  <c r="J16" i="1"/>
  <c r="H16" i="1"/>
  <c r="I16" i="1" s="1"/>
  <c r="K16" i="1"/>
  <c r="K15" i="1"/>
  <c r="J14" i="1"/>
  <c r="K14" i="1" s="1"/>
  <c r="H14" i="1"/>
  <c r="I14" i="1" s="1"/>
  <c r="J13" i="1"/>
  <c r="K13" i="1" s="1"/>
  <c r="H13" i="1"/>
  <c r="I13" i="1" s="1"/>
  <c r="J12" i="1"/>
  <c r="H12" i="1"/>
  <c r="K12" i="1"/>
  <c r="K9" i="1"/>
  <c r="J8" i="1"/>
  <c r="H8" i="1"/>
  <c r="I8" i="1" s="1"/>
  <c r="K8" i="1"/>
  <c r="J7" i="1"/>
  <c r="K7" i="1" s="1"/>
  <c r="H7" i="1"/>
  <c r="I7" i="1" s="1"/>
  <c r="I24" i="1" l="1"/>
  <c r="K24" i="1"/>
  <c r="I12" i="1"/>
</calcChain>
</file>

<file path=xl/sharedStrings.xml><?xml version="1.0" encoding="utf-8"?>
<sst xmlns="http://schemas.openxmlformats.org/spreadsheetml/2006/main" count="44" uniqueCount="43">
  <si>
    <t>Estado de Situación Financiera</t>
  </si>
  <si>
    <t>Al 31 de Marzo de 2023 y 2022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</si>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</sst>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7794</xdr:colOff>
      <xdr:row>0</xdr:row>
      <xdr:rowOff>19050</xdr:rowOff>
    </xdr:from>
    <xdr:to>
      <xdr:col>2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870984-6A28-4512-BAA9-75750CCA5E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968375</xdr:colOff>
      <xdr:row>41</xdr:row>
      <xdr:rowOff>158749</xdr:rowOff>
    </xdr:from>
    <xdr:to>
      <xdr:col>6</xdr:col>
      <xdr:colOff>344731</xdr:colOff>
      <xdr:row>49</xdr:row>
      <xdr:rowOff>26866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662286-A2E8-430B-85B3-E0467CA30BF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125" y="7238999"/>
          <a:ext cx="3765794" cy="1392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3.%20Marzo%202023\Estados%20Financiero%20Marzo%202023\Estados%20Financieros%20Marzo%202023-%20Definitivos.xlsx" TargetMode="External"/><Relationship Id="rId1" Type="http://schemas.openxmlformats.org/officeDocument/2006/relationships/externalLinkPath" Target="/DGA/2023/3.%20Marzo%202023/Estados%20Financiero%20Marzo%202023/Estados%20Financieros%20Marzo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Flujo 202301"/>
      <sheetName val="Balanza 202303"/>
      <sheetName val="Balanza 202203"/>
      <sheetName val="Mov. AF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2230326880.6170349</v>
          </cell>
          <cell r="Q292">
            <v>3464677489.6490407</v>
          </cell>
        </row>
        <row r="300">
          <cell r="O300">
            <v>0.5</v>
          </cell>
          <cell r="Q300">
            <v>27614694.969999999</v>
          </cell>
        </row>
        <row r="319">
          <cell r="O319">
            <v>0</v>
          </cell>
        </row>
        <row r="321">
          <cell r="O321">
            <v>307000000</v>
          </cell>
          <cell r="Q321">
            <v>310138104.05000001</v>
          </cell>
        </row>
        <row r="333">
          <cell r="O333">
            <v>0</v>
          </cell>
          <cell r="Q333">
            <v>34609844.010000005</v>
          </cell>
        </row>
        <row r="360">
          <cell r="O360">
            <v>1634150360.5999997</v>
          </cell>
          <cell r="Q360">
            <v>2205917990.6999998</v>
          </cell>
        </row>
        <row r="374">
          <cell r="O374">
            <v>0</v>
          </cell>
          <cell r="Q374">
            <v>219879197.47</v>
          </cell>
        </row>
        <row r="382">
          <cell r="O382">
            <v>-261744567.81</v>
          </cell>
          <cell r="Q382">
            <v>93035762.780000001</v>
          </cell>
        </row>
        <row r="389">
          <cell r="O389">
            <v>-2698145.7199999997</v>
          </cell>
          <cell r="Q389">
            <v>117709013.17999999</v>
          </cell>
        </row>
        <row r="395">
          <cell r="O395" t="e">
            <v>#N/A</v>
          </cell>
          <cell r="Q395">
            <v>136768576</v>
          </cell>
        </row>
        <row r="404">
          <cell r="O404">
            <v>-2093701.2</v>
          </cell>
          <cell r="Q404">
            <v>17868814.629999999</v>
          </cell>
        </row>
        <row r="410">
          <cell r="O410">
            <v>-1</v>
          </cell>
          <cell r="Q410">
            <v>304089396.48000002</v>
          </cell>
        </row>
        <row r="426">
          <cell r="O426">
            <v>832761925.78458118</v>
          </cell>
          <cell r="Q426">
            <v>585278327.96058607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5111A-C581-4B50-954F-E6780BF4949E}">
  <sheetPr>
    <tabColor theme="9" tint="-0.499984740745262"/>
  </sheetPr>
  <dimension ref="B1:O369"/>
  <sheetViews>
    <sheetView showGridLines="0" tabSelected="1" zoomScale="120" zoomScaleNormal="120" workbookViewId="0">
      <selection activeCell="L37" sqref="L37"/>
    </sheetView>
  </sheetViews>
  <sheetFormatPr baseColWidth="10" defaultColWidth="11.42578125" defaultRowHeight="15" x14ac:dyDescent="0.25"/>
  <cols>
    <col min="1" max="1" width="11.42578125" style="1"/>
    <col min="2" max="2" width="2.42578125" style="5" customWidth="1"/>
    <col min="3" max="3" width="40.85546875" style="5" customWidth="1"/>
    <col min="4" max="4" width="7" style="6" customWidth="1"/>
    <col min="5" max="5" width="16.28515625" style="5" bestFit="1" customWidth="1"/>
    <col min="6" max="6" width="1.7109375" style="5" customWidth="1"/>
    <col min="7" max="7" width="15.5703125" style="5" customWidth="1"/>
    <col min="8" max="8" width="12.85546875" style="3" hidden="1" customWidth="1"/>
    <col min="9" max="9" width="12.140625" style="3" hidden="1" customWidth="1"/>
    <col min="10" max="10" width="12.85546875" style="3" hidden="1" customWidth="1"/>
    <col min="11" max="11" width="11.5703125" style="1" hidden="1" customWidth="1"/>
    <col min="12" max="12" width="15" style="1" customWidth="1"/>
    <col min="13" max="14" width="11.42578125" style="1"/>
    <col min="15" max="15" width="17.28515625" style="1" bestFit="1" customWidth="1"/>
    <col min="16" max="16" width="11.85546875" style="1" bestFit="1" customWidth="1"/>
    <col min="17" max="16384" width="11.42578125" style="1"/>
  </cols>
  <sheetData>
    <row r="1" spans="2:12" x14ac:dyDescent="0.25">
      <c r="B1" s="2" t="s">
        <v>0</v>
      </c>
      <c r="C1" s="2"/>
      <c r="D1" s="2"/>
      <c r="E1" s="2"/>
      <c r="F1" s="2"/>
      <c r="G1" s="2"/>
      <c r="I1" s="4"/>
      <c r="J1" s="4"/>
    </row>
    <row r="2" spans="2:12" x14ac:dyDescent="0.25">
      <c r="B2" s="2" t="s">
        <v>1</v>
      </c>
      <c r="C2" s="2"/>
      <c r="D2" s="2"/>
      <c r="E2" s="2"/>
      <c r="F2" s="2"/>
      <c r="G2" s="2"/>
      <c r="I2" s="4"/>
      <c r="J2" s="4"/>
    </row>
    <row r="3" spans="2:12" x14ac:dyDescent="0.25">
      <c r="B3" s="2" t="s">
        <v>2</v>
      </c>
      <c r="C3" s="2"/>
      <c r="D3" s="2"/>
      <c r="E3" s="2"/>
      <c r="F3" s="2"/>
      <c r="G3" s="2"/>
      <c r="I3" s="4"/>
      <c r="J3" s="4"/>
    </row>
    <row r="4" spans="2:12" x14ac:dyDescent="0.25">
      <c r="I4" s="4"/>
      <c r="J4" s="4"/>
    </row>
    <row r="5" spans="2:12" x14ac:dyDescent="0.25">
      <c r="B5" s="7" t="s">
        <v>3</v>
      </c>
      <c r="C5" s="8"/>
      <c r="D5" s="9"/>
      <c r="E5" s="9">
        <v>2023</v>
      </c>
      <c r="F5" s="10"/>
      <c r="G5" s="9">
        <v>2022</v>
      </c>
      <c r="H5" s="9" t="s">
        <v>4</v>
      </c>
      <c r="I5" s="9" t="s">
        <v>5</v>
      </c>
      <c r="J5" s="9" t="s">
        <v>6</v>
      </c>
      <c r="K5" s="9" t="s">
        <v>5</v>
      </c>
    </row>
    <row r="6" spans="2:12" x14ac:dyDescent="0.25">
      <c r="B6" s="7" t="s">
        <v>7</v>
      </c>
      <c r="C6" s="8"/>
      <c r="E6" s="11"/>
      <c r="F6" s="11"/>
      <c r="G6" s="11"/>
      <c r="I6" s="4"/>
      <c r="J6" s="4"/>
    </row>
    <row r="7" spans="2:12" x14ac:dyDescent="0.25">
      <c r="C7" s="5" t="s">
        <v>8</v>
      </c>
      <c r="E7" s="4">
        <v>4042230365.2600002</v>
      </c>
      <c r="F7" s="12"/>
      <c r="G7" s="4">
        <v>3781583636.8800006</v>
      </c>
      <c r="H7" s="4">
        <f>'[1]Notas 062022'!$O$292</f>
        <v>2230326880.6170349</v>
      </c>
      <c r="I7" s="4">
        <f>E7-H7</f>
        <v>1811903484.6429653</v>
      </c>
      <c r="J7" s="4">
        <f>'[1]Notas 062022'!$Q$292</f>
        <v>3464677489.6490407</v>
      </c>
      <c r="K7" s="4">
        <f>G7-J7</f>
        <v>316906147.23095989</v>
      </c>
    </row>
    <row r="8" spans="2:12" customFormat="1" x14ac:dyDescent="0.25">
      <c r="B8" s="13"/>
      <c r="C8" s="5" t="s">
        <v>9</v>
      </c>
      <c r="D8" s="6"/>
      <c r="E8" s="4">
        <v>54464465.639999993</v>
      </c>
      <c r="F8" s="14"/>
      <c r="G8" s="4">
        <v>27614695.469999999</v>
      </c>
      <c r="H8" s="4">
        <f>'[1]Notas 062022'!$O$300</f>
        <v>0.5</v>
      </c>
      <c r="I8" s="4">
        <f>E8-H8</f>
        <v>54464465.139999993</v>
      </c>
      <c r="J8" s="4">
        <f>'[1]Notas 062022'!$Q$300</f>
        <v>27614694.969999999</v>
      </c>
      <c r="K8" s="4">
        <f t="shared" ref="K8:K17" si="0">G8-J8</f>
        <v>0.5</v>
      </c>
    </row>
    <row r="9" spans="2:12" customFormat="1" hidden="1" x14ac:dyDescent="0.25">
      <c r="B9" s="13"/>
      <c r="C9" s="5" t="s">
        <v>10</v>
      </c>
      <c r="D9" s="6">
        <v>4</v>
      </c>
      <c r="E9" s="4">
        <v>0</v>
      </c>
      <c r="F9" s="14"/>
      <c r="G9" s="4">
        <v>0</v>
      </c>
      <c r="H9" s="4"/>
      <c r="I9" s="4"/>
      <c r="J9" s="4"/>
      <c r="K9" s="4">
        <f t="shared" si="0"/>
        <v>0</v>
      </c>
    </row>
    <row r="10" spans="2:12" x14ac:dyDescent="0.25">
      <c r="B10" s="7" t="s">
        <v>11</v>
      </c>
      <c r="E10" s="15">
        <v>4096694830.9000001</v>
      </c>
      <c r="F10" s="12"/>
      <c r="G10" s="15">
        <v>3809198332.3500004</v>
      </c>
      <c r="H10" s="4"/>
      <c r="I10" s="4"/>
      <c r="J10" s="4"/>
      <c r="K10" s="4"/>
    </row>
    <row r="11" spans="2:12" x14ac:dyDescent="0.25">
      <c r="B11" s="7" t="s">
        <v>12</v>
      </c>
      <c r="E11" s="4"/>
      <c r="F11" s="4"/>
      <c r="G11" s="4"/>
      <c r="H11" s="4"/>
      <c r="I11" s="4"/>
      <c r="J11" s="4"/>
      <c r="K11" s="16"/>
    </row>
    <row r="12" spans="2:12" customFormat="1" x14ac:dyDescent="0.25">
      <c r="B12" s="13"/>
      <c r="C12" s="5" t="s">
        <v>13</v>
      </c>
      <c r="D12" s="6"/>
      <c r="E12" s="4">
        <v>307150946.00999999</v>
      </c>
      <c r="F12" s="14"/>
      <c r="G12" s="4">
        <v>310138104.05000001</v>
      </c>
      <c r="H12" s="4">
        <f>'[1]Notas 062022'!$O$321</f>
        <v>307000000</v>
      </c>
      <c r="I12" s="4">
        <f>E12-H12</f>
        <v>150946.00999999046</v>
      </c>
      <c r="J12" s="4">
        <f>'[1]Notas 062022'!$Q$321</f>
        <v>310138104.05000001</v>
      </c>
      <c r="K12" s="4">
        <f t="shared" si="0"/>
        <v>0</v>
      </c>
    </row>
    <row r="13" spans="2:12" customFormat="1" hidden="1" x14ac:dyDescent="0.25">
      <c r="B13" s="13"/>
      <c r="C13" s="5" t="s">
        <v>14</v>
      </c>
      <c r="D13" s="6">
        <v>5</v>
      </c>
      <c r="E13" s="4">
        <v>0</v>
      </c>
      <c r="F13" s="14"/>
      <c r="G13" s="4">
        <v>0</v>
      </c>
      <c r="H13" s="4">
        <f>'[1]Notas 062022'!O319</f>
        <v>0</v>
      </c>
      <c r="I13" s="4">
        <f>E13-H13</f>
        <v>0</v>
      </c>
      <c r="J13" s="4">
        <f>'[1]Notas 062022'!P319</f>
        <v>0</v>
      </c>
      <c r="K13" s="4">
        <f t="shared" si="0"/>
        <v>0</v>
      </c>
    </row>
    <row r="14" spans="2:12" customFormat="1" x14ac:dyDescent="0.25">
      <c r="B14" s="13"/>
      <c r="C14" s="5" t="s">
        <v>15</v>
      </c>
      <c r="D14" s="6"/>
      <c r="E14" s="4">
        <v>34609844.009999998</v>
      </c>
      <c r="F14" s="14"/>
      <c r="G14" s="4">
        <v>34609843.970000006</v>
      </c>
      <c r="H14" s="4">
        <f>'[1]Notas 062022'!$O$333</f>
        <v>0</v>
      </c>
      <c r="I14" s="4">
        <f>E14-H14</f>
        <v>34609844.009999998</v>
      </c>
      <c r="J14" s="4">
        <f>'[1]Notas 062022'!$Q$333</f>
        <v>34609844.010000005</v>
      </c>
      <c r="K14" s="4">
        <f t="shared" si="0"/>
        <v>-3.9999999105930328E-2</v>
      </c>
    </row>
    <row r="15" spans="2:12" customFormat="1" hidden="1" x14ac:dyDescent="0.25">
      <c r="B15" s="13"/>
      <c r="C15" s="5" t="s">
        <v>16</v>
      </c>
      <c r="D15" s="6"/>
      <c r="E15" s="4">
        <v>0</v>
      </c>
      <c r="F15" s="14"/>
      <c r="G15" s="4">
        <v>0</v>
      </c>
      <c r="H15" s="4"/>
      <c r="I15" s="4"/>
      <c r="J15" s="4"/>
      <c r="K15" s="4">
        <f t="shared" si="0"/>
        <v>0</v>
      </c>
    </row>
    <row r="16" spans="2:12" x14ac:dyDescent="0.25">
      <c r="C16" s="5" t="s">
        <v>17</v>
      </c>
      <c r="E16" s="4">
        <v>2276706079.5</v>
      </c>
      <c r="F16" s="14"/>
      <c r="G16" s="4">
        <v>2125551483.4399993</v>
      </c>
      <c r="H16" s="4">
        <f>'[1]Notas 062022'!$O$360</f>
        <v>1634150360.5999997</v>
      </c>
      <c r="I16" s="4">
        <f>E16-H16</f>
        <v>642555718.90000033</v>
      </c>
      <c r="J16" s="4">
        <f>'[1]Notas 062022'!$Q$360</f>
        <v>2205917990.6999998</v>
      </c>
      <c r="K16" s="4">
        <f t="shared" si="0"/>
        <v>-80366507.260000467</v>
      </c>
      <c r="L16" s="16"/>
    </row>
    <row r="17" spans="2:15" x14ac:dyDescent="0.25">
      <c r="C17" s="5" t="s">
        <v>18</v>
      </c>
      <c r="E17" s="4">
        <v>355791455.04000002</v>
      </c>
      <c r="F17" s="14"/>
      <c r="G17" s="4">
        <v>219879197.47</v>
      </c>
      <c r="H17" s="4">
        <f>'[1]Notas 062022'!$O$374</f>
        <v>0</v>
      </c>
      <c r="I17" s="4">
        <f>E17-H17</f>
        <v>355791455.04000002</v>
      </c>
      <c r="J17" s="4">
        <f>'[1]Notas 062022'!$Q$374</f>
        <v>219879197.47</v>
      </c>
      <c r="K17" s="4">
        <f t="shared" si="0"/>
        <v>0</v>
      </c>
    </row>
    <row r="18" spans="2:15" customFormat="1" hidden="1" x14ac:dyDescent="0.25">
      <c r="B18" s="13"/>
      <c r="C18" s="17" t="s">
        <v>19</v>
      </c>
      <c r="D18" s="18">
        <v>20</v>
      </c>
      <c r="E18" s="4">
        <v>0</v>
      </c>
      <c r="F18" s="12"/>
      <c r="G18" s="4">
        <v>0</v>
      </c>
      <c r="H18" s="4" t="e">
        <f>'[1]Notas 062022'!#REF!</f>
        <v>#REF!</v>
      </c>
      <c r="I18" s="4" t="e">
        <f>E18-H18</f>
        <v>#REF!</v>
      </c>
      <c r="J18" s="4" t="e">
        <f>'[1]Notas 062022'!#REF!</f>
        <v>#REF!</v>
      </c>
      <c r="K18" s="4"/>
    </row>
    <row r="19" spans="2:15" x14ac:dyDescent="0.25">
      <c r="B19" s="7" t="s">
        <v>20</v>
      </c>
      <c r="E19" s="15">
        <v>2974258323.5599999</v>
      </c>
      <c r="F19" s="12"/>
      <c r="G19" s="15">
        <v>2690178627.9299994</v>
      </c>
      <c r="H19" s="4"/>
      <c r="I19" s="4"/>
      <c r="J19" s="4"/>
      <c r="K19" s="4"/>
    </row>
    <row r="20" spans="2:15" ht="15.75" thickBot="1" x14ac:dyDescent="0.3">
      <c r="B20" s="7" t="s">
        <v>21</v>
      </c>
      <c r="E20" s="19">
        <v>7070953154.46</v>
      </c>
      <c r="F20" s="20"/>
      <c r="G20" s="19">
        <v>6499376960.2799997</v>
      </c>
      <c r="H20" s="4"/>
      <c r="I20" s="4"/>
      <c r="J20" s="4"/>
      <c r="K20" s="4"/>
    </row>
    <row r="21" spans="2:15" ht="15.75" thickTop="1" x14ac:dyDescent="0.25">
      <c r="C21" s="5" t="s">
        <v>22</v>
      </c>
      <c r="E21" s="4"/>
      <c r="F21" s="4"/>
      <c r="G21" s="4"/>
      <c r="H21" s="4"/>
      <c r="I21" s="4"/>
      <c r="J21" s="4"/>
      <c r="K21" s="4"/>
    </row>
    <row r="22" spans="2:15" x14ac:dyDescent="0.25">
      <c r="B22" s="7" t="s">
        <v>23</v>
      </c>
      <c r="E22" s="4"/>
      <c r="F22" s="4"/>
      <c r="G22" s="4"/>
      <c r="H22" s="4"/>
      <c r="I22" s="4"/>
      <c r="J22" s="4"/>
      <c r="K22" s="4"/>
    </row>
    <row r="23" spans="2:15" x14ac:dyDescent="0.25">
      <c r="B23" s="7" t="s">
        <v>24</v>
      </c>
      <c r="E23" s="12"/>
      <c r="F23" s="12"/>
      <c r="G23" s="12"/>
      <c r="H23" s="4"/>
      <c r="I23" s="4"/>
      <c r="J23" s="4"/>
      <c r="K23" s="4"/>
    </row>
    <row r="24" spans="2:15" x14ac:dyDescent="0.2">
      <c r="C24" s="5" t="s">
        <v>25</v>
      </c>
      <c r="E24" s="4">
        <v>289738916.25</v>
      </c>
      <c r="F24" s="21"/>
      <c r="G24" s="4">
        <v>93035762.780000001</v>
      </c>
      <c r="H24" s="4">
        <f>'[1]Notas 062022'!$O$382</f>
        <v>-261744567.81</v>
      </c>
      <c r="I24" s="4">
        <f t="shared" ref="I24:I25" si="1">E24-H24</f>
        <v>551483484.05999994</v>
      </c>
      <c r="J24" s="4">
        <f>'[1]Notas 062022'!$Q$382</f>
        <v>93035762.780000001</v>
      </c>
      <c r="K24" s="4">
        <f t="shared" ref="K24:K27" si="2">G24-J24</f>
        <v>0</v>
      </c>
      <c r="L24" s="16"/>
    </row>
    <row r="25" spans="2:15" customFormat="1" x14ac:dyDescent="0.25">
      <c r="B25" s="13"/>
      <c r="C25" s="5" t="s">
        <v>26</v>
      </c>
      <c r="D25" s="6"/>
      <c r="E25" s="4">
        <v>40867529.759999998</v>
      </c>
      <c r="F25" s="14"/>
      <c r="G25" s="4">
        <v>117709013.17999998</v>
      </c>
      <c r="H25" s="4">
        <f>'[1]Notas 062022'!$O$389</f>
        <v>-2698145.7199999997</v>
      </c>
      <c r="I25" s="4">
        <f t="shared" si="1"/>
        <v>43565675.479999997</v>
      </c>
      <c r="J25" s="4">
        <f>'[1]Notas 062022'!$Q$389</f>
        <v>117709013.17999999</v>
      </c>
      <c r="K25" s="4">
        <f t="shared" si="2"/>
        <v>0</v>
      </c>
      <c r="L25" s="22"/>
    </row>
    <row r="26" spans="2:15" customFormat="1" x14ac:dyDescent="0.25">
      <c r="B26" s="13"/>
      <c r="C26" s="5" t="s">
        <v>27</v>
      </c>
      <c r="D26" s="6"/>
      <c r="E26" s="4">
        <v>206134776.37</v>
      </c>
      <c r="F26" s="14"/>
      <c r="G26" s="4">
        <v>136768576</v>
      </c>
      <c r="H26" s="4" t="e">
        <f>'[1]Notas 062022'!$O$395</f>
        <v>#N/A</v>
      </c>
      <c r="I26" s="4" t="e">
        <f>E26-H26</f>
        <v>#N/A</v>
      </c>
      <c r="J26" s="4">
        <f>'[1]Notas 062022'!$Q$395</f>
        <v>136768576</v>
      </c>
      <c r="K26" s="4">
        <f t="shared" si="2"/>
        <v>0</v>
      </c>
    </row>
    <row r="27" spans="2:15" customFormat="1" x14ac:dyDescent="0.25">
      <c r="B27" s="13"/>
      <c r="C27" s="5" t="s">
        <v>28</v>
      </c>
      <c r="D27" s="6"/>
      <c r="E27" s="4">
        <v>15874232.430000002</v>
      </c>
      <c r="F27" s="14"/>
      <c r="G27" s="4">
        <v>17868814.629999999</v>
      </c>
      <c r="H27" s="4">
        <f>'[1]Notas 062022'!$O$404</f>
        <v>-2093701.2</v>
      </c>
      <c r="I27" s="4">
        <f>E27-H27</f>
        <v>17967933.630000003</v>
      </c>
      <c r="J27" s="4">
        <f>'[1]Notas 062022'!$Q$404</f>
        <v>17868814.629999999</v>
      </c>
      <c r="K27" s="4">
        <f t="shared" si="2"/>
        <v>0</v>
      </c>
    </row>
    <row r="28" spans="2:15" x14ac:dyDescent="0.25">
      <c r="B28" s="7" t="s">
        <v>29</v>
      </c>
      <c r="E28" s="15">
        <v>552615455.80999994</v>
      </c>
      <c r="F28" s="12"/>
      <c r="G28" s="15">
        <v>365382166.58999997</v>
      </c>
      <c r="H28" s="4"/>
      <c r="I28" s="4"/>
      <c r="J28" s="4"/>
      <c r="K28" s="4"/>
    </row>
    <row r="29" spans="2:15" customFormat="1" x14ac:dyDescent="0.25">
      <c r="B29" s="23" t="s">
        <v>30</v>
      </c>
      <c r="C29" s="13"/>
      <c r="D29" s="6"/>
      <c r="E29" s="21"/>
      <c r="F29" s="21"/>
      <c r="G29" s="21"/>
      <c r="H29" s="4"/>
      <c r="I29" s="4"/>
      <c r="J29" s="4"/>
      <c r="K29" s="4"/>
    </row>
    <row r="30" spans="2:15" customFormat="1" x14ac:dyDescent="0.25">
      <c r="B30" s="13"/>
      <c r="C30" s="5" t="s">
        <v>31</v>
      </c>
      <c r="D30" s="6"/>
      <c r="E30" s="4">
        <v>248169669.72999999</v>
      </c>
      <c r="F30" s="14"/>
      <c r="G30" s="4">
        <v>304089395.48000002</v>
      </c>
      <c r="H30" s="4">
        <f>'[1]Notas 062022'!$O$410</f>
        <v>-1</v>
      </c>
      <c r="I30" s="4">
        <f t="shared" ref="I30:I31" si="3">E30-H30</f>
        <v>248169670.72999999</v>
      </c>
      <c r="J30" s="4">
        <f>'[1]Notas 062022'!$Q$410</f>
        <v>304089396.48000002</v>
      </c>
      <c r="K30" s="4">
        <f t="shared" ref="K30:K31" si="4">G30-J30</f>
        <v>-1</v>
      </c>
      <c r="L30" s="24"/>
      <c r="O30" s="25"/>
    </row>
    <row r="31" spans="2:15" customFormat="1" x14ac:dyDescent="0.25">
      <c r="B31" s="13"/>
      <c r="C31" s="5" t="s">
        <v>32</v>
      </c>
      <c r="D31" s="6"/>
      <c r="E31" s="4">
        <v>41038332.560000002</v>
      </c>
      <c r="F31" s="14"/>
      <c r="G31" s="4">
        <v>871313959.66000009</v>
      </c>
      <c r="H31" s="4">
        <f>'[1]Notas 062022'!$O$426</f>
        <v>832761925.78458118</v>
      </c>
      <c r="I31" s="4">
        <f t="shared" si="3"/>
        <v>-791723593.22458124</v>
      </c>
      <c r="J31" s="4">
        <f>'[1]Notas 062022'!$Q$426</f>
        <v>585278327.96058607</v>
      </c>
      <c r="K31" s="4">
        <f t="shared" si="4"/>
        <v>286035631.69941401</v>
      </c>
    </row>
    <row r="32" spans="2:15" customFormat="1" x14ac:dyDescent="0.25">
      <c r="B32" s="23" t="s">
        <v>33</v>
      </c>
      <c r="C32" s="13"/>
      <c r="D32" s="6"/>
      <c r="E32" s="26">
        <v>289208003.28999996</v>
      </c>
      <c r="F32" s="27"/>
      <c r="G32" s="26">
        <v>1175403355.1400001</v>
      </c>
      <c r="H32" s="4"/>
      <c r="I32" s="4"/>
      <c r="J32" s="4"/>
      <c r="K32" s="4"/>
    </row>
    <row r="33" spans="2:15" x14ac:dyDescent="0.25">
      <c r="B33" s="7" t="s">
        <v>34</v>
      </c>
      <c r="E33" s="15">
        <v>841823458.0999999</v>
      </c>
      <c r="F33" s="20"/>
      <c r="G33" s="15">
        <v>1540785521.73</v>
      </c>
      <c r="H33" s="4"/>
      <c r="I33" s="4"/>
      <c r="J33" s="4"/>
    </row>
    <row r="34" spans="2:15" x14ac:dyDescent="0.25">
      <c r="B34" s="7"/>
      <c r="E34" s="4"/>
      <c r="F34" s="4"/>
      <c r="G34" s="4"/>
      <c r="H34" s="4"/>
      <c r="I34" s="4"/>
      <c r="J34" s="4"/>
      <c r="O34" s="28"/>
    </row>
    <row r="35" spans="2:15" x14ac:dyDescent="0.25">
      <c r="B35" s="7" t="s">
        <v>35</v>
      </c>
      <c r="D35" s="10"/>
      <c r="E35" s="4"/>
      <c r="F35" s="4"/>
      <c r="G35" s="4"/>
      <c r="H35" s="4"/>
      <c r="I35" s="4"/>
      <c r="J35" s="4"/>
    </row>
    <row r="36" spans="2:15" customFormat="1" x14ac:dyDescent="0.25">
      <c r="B36" s="23"/>
      <c r="C36" s="5" t="s">
        <v>36</v>
      </c>
      <c r="D36" s="6"/>
      <c r="E36" s="4">
        <v>2587921627.2199998</v>
      </c>
      <c r="F36" s="14"/>
      <c r="G36" s="4">
        <v>2587921627.2199998</v>
      </c>
      <c r="H36" s="4"/>
      <c r="I36" s="4"/>
      <c r="J36" s="4"/>
      <c r="K36" s="4"/>
    </row>
    <row r="37" spans="2:15" customFormat="1" x14ac:dyDescent="0.25">
      <c r="B37" s="13"/>
      <c r="C37" s="5" t="s">
        <v>37</v>
      </c>
      <c r="D37" s="6"/>
      <c r="E37" s="4">
        <v>2937292758.3200002</v>
      </c>
      <c r="F37" s="14"/>
      <c r="G37" s="4">
        <v>2067269314.2</v>
      </c>
      <c r="H37" s="4"/>
      <c r="I37" s="4"/>
      <c r="J37" s="4"/>
      <c r="K37" s="4"/>
      <c r="L37" s="24"/>
    </row>
    <row r="38" spans="2:15" x14ac:dyDescent="0.25">
      <c r="C38" s="5" t="s">
        <v>38</v>
      </c>
      <c r="E38" s="4">
        <v>703915311.82000017</v>
      </c>
      <c r="F38" s="12"/>
      <c r="G38" s="4">
        <v>303400497.13000035</v>
      </c>
      <c r="H38" s="4"/>
      <c r="I38" s="4"/>
      <c r="J38" s="4"/>
      <c r="K38" s="4"/>
    </row>
    <row r="39" spans="2:15" x14ac:dyDescent="0.25">
      <c r="B39" s="7" t="s">
        <v>39</v>
      </c>
      <c r="E39" s="26">
        <v>6229129696.3600006</v>
      </c>
      <c r="F39" s="20"/>
      <c r="G39" s="26">
        <v>4958591437.5500002</v>
      </c>
      <c r="H39" s="4"/>
      <c r="I39" s="4"/>
      <c r="J39" s="4"/>
    </row>
    <row r="40" spans="2:15" ht="15.75" thickBot="1" x14ac:dyDescent="0.3">
      <c r="B40" s="7" t="s">
        <v>40</v>
      </c>
      <c r="E40" s="19">
        <v>7070953154.460001</v>
      </c>
      <c r="F40" s="11"/>
      <c r="G40" s="19">
        <v>6499376960.2800007</v>
      </c>
      <c r="H40" s="4"/>
      <c r="I40" s="4"/>
      <c r="J40" s="4"/>
    </row>
    <row r="41" spans="2:15" ht="15.75" thickTop="1" x14ac:dyDescent="0.25">
      <c r="E41" s="29"/>
      <c r="G41" s="29"/>
      <c r="H41" s="4"/>
      <c r="I41" s="4"/>
      <c r="J41" s="4"/>
    </row>
    <row r="42" spans="2:15" x14ac:dyDescent="0.25">
      <c r="E42" s="29"/>
      <c r="G42" s="29"/>
    </row>
    <row r="43" spans="2:15" x14ac:dyDescent="0.25">
      <c r="E43" s="29"/>
    </row>
    <row r="44" spans="2:15" x14ac:dyDescent="0.25">
      <c r="E44" s="29"/>
    </row>
    <row r="64" hidden="1" x14ac:dyDescent="0.25"/>
    <row r="131" spans="2:2" x14ac:dyDescent="0.25">
      <c r="B131" s="5" t="s">
        <v>41</v>
      </c>
    </row>
    <row r="369" spans="2:2" ht="409.5" x14ac:dyDescent="0.25">
      <c r="B369" s="30" t="s">
        <v>42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2024-02-21T21:11:33Z</cp:lastPrinted>
  <dcterms:created xsi:type="dcterms:W3CDTF">2024-02-21T21:02:10Z</dcterms:created>
  <dcterms:modified xsi:type="dcterms:W3CDTF">2024-02-21T21:11:53Z</dcterms:modified>
</cp:coreProperties>
</file>