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Z:\1. PRESUPUESTO\e.vizcaino\MAP Transparencia\2026\"/>
    </mc:Choice>
  </mc:AlternateContent>
  <xr:revisionPtr revIDLastSave="0" documentId="13_ncr:1_{3DAE1AEA-944C-4D77-8769-B6A4DEC71F82}" xr6:coauthVersionLast="47" xr6:coauthVersionMax="47" xr10:uidLastSave="{00000000-0000-0000-0000-000000000000}"/>
  <bookViews>
    <workbookView xWindow="-108" yWindow="-108" windowWidth="23256" windowHeight="12456" xr2:uid="{4338FEAE-DB8E-4C02-BE6D-DDC1311F061E}"/>
  </bookViews>
  <sheets>
    <sheet name="6143444546"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37" i="1" l="1"/>
  <c r="I137" i="1"/>
  <c r="I133" i="1"/>
  <c r="J102" i="1"/>
  <c r="I102" i="1"/>
  <c r="I98" i="1"/>
  <c r="J65" i="1"/>
  <c r="I65" i="1"/>
  <c r="I61" i="1"/>
  <c r="I30" i="1"/>
  <c r="C17" i="1"/>
  <c r="C16" i="1"/>
  <c r="C15" i="1"/>
  <c r="J30" i="1" l="1"/>
  <c r="I26" i="1"/>
</calcChain>
</file>

<file path=xl/sharedStrings.xml><?xml version="1.0" encoding="utf-8"?>
<sst xmlns="http://schemas.openxmlformats.org/spreadsheetml/2006/main" count="263" uniqueCount="101">
  <si>
    <t>Código</t>
  </si>
  <si>
    <t>Documento Relacionado</t>
  </si>
  <si>
    <t>Fecha Versión</t>
  </si>
  <si>
    <t>Versión</t>
  </si>
  <si>
    <t>DEC-FOR013</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</si>
  <si>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</si>
  <si>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</si>
  <si>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</si>
  <si>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</si>
  <si>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</si>
  <si>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</si>
  <si>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</si>
  <si>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</si>
  <si>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</si>
  <si>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</si>
  <si>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</si>
  <si>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</si>
  <si>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</si>
  <si>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</si>
  <si>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</si>
  <si>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</si>
  <si>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</si>
  <si>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</si>
  <si>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</si>
  <si>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 </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</si>
  <si>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</si>
  <si>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</si>
  <si>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</si>
  <si>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</si>
  <si>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</si>
  <si>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</si>
  <si>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</si>
  <si>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</si>
  <si>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</si>
  <si>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</si>
  <si>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</si>
  <si>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</si>
  <si>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</si>
  <si>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</si>
  <si>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</si>
  <si>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</si>
  <si>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t>[Registrar las oportunidades de mejora identificadas, como acciones puntuales, especificando las fechas de su realización.]</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</si>
  <si>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</si>
  <si>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</si>
  <si>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</si>
  <si>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</si>
  <si>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</si>
  <si>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</si>
  <si>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</si>
  <si>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5158-DIRECCION GENERAL DE ADUANAS</t>
  </si>
  <si>
    <t>01-DIRECCION GENERAL DE ADUANAS</t>
  </si>
  <si>
    <t>0001-DIRECCION GENERAL DE ADUANAS</t>
  </si>
  <si>
    <t>6144-Zonas Francas reciben autorización para operar</t>
  </si>
  <si>
    <t>6145-Empresas certificadas por Operadores Económicos Autorizados para la importación y exportación.</t>
  </si>
  <si>
    <t>12-Inspección y Supervisión en Las Zonas Francas</t>
  </si>
  <si>
    <t>11-Servicios de Administración Aduanera</t>
  </si>
  <si>
    <t>Ser un ente facilitador del comercio exterior, contribuyendo al crecimiento económico y la competitividad de la nación, con una adecuada fiscalización y vigilancia del tráfico internacional de mercancías.</t>
  </si>
  <si>
    <t>Ser una aduana eficiente y moderna que responde de manera oportuna a las exigencias del comercio exterior, con una efectiva gestión de riesgo y altos estándares de calidad, que promueve el cumplimiento normativo, sustentando en la integridad de sus recursos humanos.</t>
  </si>
  <si>
    <t>1.1.1</t>
  </si>
  <si>
    <t>El programa de servicios de administración aduanera consiste en la gestión y administración general de los servicios de despacho de importación y exportación. Además de controlar y satisfacer las necesidades de los contribuyentes, contribuyendo para que el proceso de desaduanización de mercancía se realice de una manera expedita, teniendo como fundamento las mejores prácticas internacionales en materia aduanera y garantizando la seguridad nacional mediante el cumplimiento de la normativa correspondiente.</t>
  </si>
  <si>
    <t>Personas físicas y jurídicas</t>
  </si>
  <si>
    <t>Declaraciones de importación y exportación a las que se les prestan los servicios de desaduanización durante el proceso de despacho.</t>
  </si>
  <si>
    <t>Cantidad declaraciones</t>
  </si>
  <si>
    <t>El programa consiste en las evaluaciones previas y posterior es de las empresas bajo el régimen suspensivo de Zonas Francas Comerciales con la finalidad de controlar y evaluar sus importaciones y exportaciones.</t>
  </si>
  <si>
    <t>Empresas de Zonas Francas Comerciales</t>
  </si>
  <si>
    <t>6144 - Zonas francas reciben autorización para operar</t>
  </si>
  <si>
    <t>Cantidad de licencias emitidas</t>
  </si>
  <si>
    <t>Otorgamiento y/o renovación de licencia a las empresas de Zonas Francas Comerciales, a los fines de que estas puedan operar bajo los lineamientos de la Ley 4315-55.</t>
  </si>
  <si>
    <t>En este programa se ofrecen los servicios y operaciones que necesitan evaluaciones técnicas profundas por parte de personal especializado, con la finalidad de otorgar certificaciones y/o exoneraciones dependiendo el tipo de requerimiento que realice el contribuyente y la legalidad de los procedimientos aduanales. El propósito de los servicios y operaciones técnicas es aportar a la validación técnica correspondiente a los fines de asignar las certificaciones de operador económico autorizado y las exoneraciones.</t>
  </si>
  <si>
    <t>Personas físicas Y jurídicas</t>
  </si>
  <si>
    <t>Cantidad de certificaciones emitidas</t>
  </si>
  <si>
    <t>6146 - Personas físicas y jurídicas reciben permisos de exoneración para la importación</t>
  </si>
  <si>
    <t>Cantidad de exoneraciones emitidas</t>
  </si>
  <si>
    <t>,</t>
  </si>
  <si>
    <t>Aplicación de exoneraciones parciales y/o totales concedidas en los casos en que proceda, sobre las importaciones directas</t>
  </si>
  <si>
    <t>6143-Personas Físicas y Jurídicas reciben servicios de desaduanización de mercancías</t>
  </si>
  <si>
    <t>I -Información Institucional</t>
  </si>
  <si>
    <t>Personas Físicas y Jurídicas reciben servicios de desaduanización de mercancías</t>
  </si>
  <si>
    <t>13-Servicios y Operaciones Técnicas</t>
  </si>
  <si>
    <t>La Certificación de Operador Económico Autorizado(OEA)es una acreditación global que se otorga a las empresas luego de una auditoria y análisis previo, para probar el cumplimiento de ciertas medidas relacionadas con la seguridad y buenas prácticas en la cadena de suministro internacional de mercancías. Los operadores económicos que cumplan los criterios para la obtención del estatus OEA se consideran socios fiables en la cadena de suministro.</t>
  </si>
  <si>
    <t>6145 - Empresas certificadas por operadores económicos autorizados para la importación y exportación</t>
  </si>
  <si>
    <t>6146-Personas Físicas y Jurídicas reciben permisos de exoneración para la importación</t>
  </si>
  <si>
    <t xml:space="preserve">Edmundo Antonio Vizcaino Herrera </t>
  </si>
  <si>
    <t xml:space="preserve">Janibis Scarlet Santana Adames </t>
  </si>
  <si>
    <t>Enc. Sec. Ejecución Presupuestaria</t>
  </si>
  <si>
    <t>Enc. Dpto Gestión Estratégica</t>
  </si>
  <si>
    <t>DESARROLLO INSTITUCIONAL</t>
  </si>
  <si>
    <t>Administración pública transparente, eficiente y orientada</t>
  </si>
  <si>
    <t>Estructurar una administración pública eficiente que actúe con honestidad, transparencia y rendición de cuentas y se oriente a la obtención de resultados en beneficio de la sociedad y del desarrollo nacional y local</t>
  </si>
  <si>
    <t xml:space="preserve"> </t>
  </si>
  <si>
    <t>Lineamientos para la Ejecución Presupuestaria 2025 del Gobierno General Nacional</t>
  </si>
  <si>
    <t>Aumentar las recaudaciones por declaraciones de personas físicas o jurídicas en un 10% para el 2025</t>
  </si>
  <si>
    <t>Mejorar el control y supervisión de las zonas francas comerciales para lograr el aumento de certificaciones en un 7% para el 2025.</t>
  </si>
  <si>
    <t>Eficientizar los servicios y operaciones técnicas ofrecidos a empresas y personas físicas que generan retorno e impacto social para lograr un nivel de satisfacción mínimo de 90% para el 2025</t>
  </si>
  <si>
    <t xml:space="preserve"> Programación 2do. Semestre </t>
  </si>
  <si>
    <t>Ejecución 2do.Semestre</t>
  </si>
  <si>
    <t>Durante el 2do. semestre de 2025, la ejecución física alcanzó un 95 %, lo que representó una ligera desviación respecto a la meta programada de 438,589 declaraciones, asociada a una menor cantidad de declaraciones despachadas, influida por variaciones en el comportamiento del comercio exterior y la estacionalidad de las operaciones. No obstante, la ejecución financiera se mantuvo alineada con lo planificado, evidenciando una adecuada correspondencia entre el nivel de avance del producto y el uso de los recursos financieros, los cuales se ejecutaron en función de la demanda real de los servicios prestados.</t>
  </si>
  <si>
    <t>Informe de Evaluación 2do. Semestre de las Metas Físicas-Financieras</t>
  </si>
  <si>
    <t>Se registró una ejecución física de 104 %, con 162 certificaciones realizadas frente a las 156 previstas para el semestre, debido a la culminación de procesos administrativos iniciados en períodos anteriores que fueron firmados y formalizados  sector. La ejecución financiera se mantuvo alineada con lo planificado, evidenciando que el mayor nivel de producción fue atendido sin incrementos significativos en el uso de los recursos financieros, reflejando eficiencia operativa.</t>
  </si>
  <si>
    <t>La ejecución fisica y financiera del producto no presenta desvíos significativos respecto de su programación. El uso de los recursos financieros estuvo directamente vinculado al cumplimiento del proceso de certificación, garantizando la cobertura total de las certificaciones previstas sin afectar el equilibrio presupuestario.</t>
  </si>
  <si>
    <t>La ejecución física del producto superó la meta programada, como resultado de un operativo de regularización de exoneraciones pendientes de años anteriores, lo que incrementó la cantidad de permisos otorgados. La ejecución financiera presenta una ligera desviación de 1.01% por encima de lo programado, debido a que dentro de la dinámica institucional, se incorporó en este programa personal técnico proveniente de programa no productivo.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</si>
</sst>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0.00_);_(* \(#,##0.00\);_(* &quot;-&quot;??_);_(@_)"/>
    <numFmt numFmtId="165" formatCode="dd/mm/yyyy;@"/>
    <numFmt numFmtId="166" formatCode="[$-10409]#,##0;\-#,##0"/>
    <numFmt numFmtId="167" formatCode="[$-10409]#,##0.00;\-#,##0.00"/>
    <numFmt numFmtId="168" formatCode="[$-10409]0%"/>
  </numFmts>
  <fonts count="24"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
      <b/>
      <sz val="9"/>
      <color rgb="FF000000"/>
      <name val="Calibri"/>
      <family val="2"/>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38">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right/>
      <top style="thin">
        <color indexed="64"/>
      </top>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88">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165"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9" fillId="0" borderId="17" xfId="0" applyFont="1" applyBorder="1" applyAlignment="1">
      <alignment vertical="center" wrapText="1"/>
    </xf>
    <xf numFmtId="0" fontId="15" fillId="8" borderId="30" xfId="0" applyFont="1" applyFill="1" applyBorder="1" applyAlignment="1">
      <alignment horizontal="center" vertical="center" wrapText="1" readingOrder="1"/>
    </xf>
    <xf numFmtId="0" fontId="15" fillId="8" borderId="31" xfId="0" applyFont="1" applyFill="1" applyBorder="1" applyAlignment="1">
      <alignment horizontal="center" vertical="center" wrapText="1" readingOrder="1"/>
    </xf>
    <xf numFmtId="0" fontId="15" fillId="8" borderId="32" xfId="0" applyFont="1" applyFill="1" applyBorder="1" applyAlignment="1">
      <alignment horizontal="center" vertical="center" wrapText="1" readingOrder="1"/>
    </xf>
    <xf numFmtId="0" fontId="16" fillId="0" borderId="24" xfId="0" applyFont="1" applyBorder="1" applyAlignment="1" applyProtection="1">
      <alignment vertical="top" wrapText="1"/>
      <protection locked="0"/>
    </xf>
    <xf numFmtId="0" fontId="16" fillId="0" borderId="28" xfId="0" applyFont="1" applyBorder="1" applyAlignment="1" applyProtection="1">
      <alignment vertical="top" wrapText="1"/>
      <protection locked="0"/>
    </xf>
    <xf numFmtId="166" fontId="16" fillId="0" borderId="28" xfId="0" applyNumberFormat="1" applyFont="1" applyBorder="1" applyAlignment="1" applyProtection="1">
      <alignment horizontal="center" vertical="center" wrapText="1" readingOrder="1"/>
      <protection locked="0"/>
    </xf>
    <xf numFmtId="167" fontId="16" fillId="0" borderId="28" xfId="0" applyNumberFormat="1" applyFont="1" applyBorder="1" applyAlignment="1" applyProtection="1">
      <alignment horizontal="center" vertical="center" wrapText="1" readingOrder="1"/>
      <protection locked="0"/>
    </xf>
    <xf numFmtId="166" fontId="16" fillId="0" borderId="28" xfId="0" applyNumberFormat="1" applyFont="1" applyBorder="1" applyAlignment="1" applyProtection="1">
      <alignment horizontal="center" vertical="center" wrapText="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21" fillId="0" borderId="0" xfId="0" applyFont="1" applyAlignment="1" applyProtection="1">
      <alignment horizontal="left" vertical="center" wrapText="1"/>
      <protection locked="0"/>
    </xf>
    <xf numFmtId="168" fontId="16" fillId="7" borderId="25" xfId="0" applyNumberFormat="1" applyFont="1" applyFill="1" applyBorder="1" applyAlignment="1" applyProtection="1">
      <alignment horizontal="center" vertical="center" wrapText="1" readingOrder="1"/>
      <protection locked="0"/>
    </xf>
    <xf numFmtId="4" fontId="0" fillId="0" borderId="0" xfId="0" applyNumberFormat="1"/>
    <xf numFmtId="164" fontId="0" fillId="0" borderId="0" xfId="1" applyFont="1"/>
    <xf numFmtId="4" fontId="0" fillId="0" borderId="0" xfId="0" applyNumberFormat="1" applyAlignment="1">
      <alignment horizontal="left"/>
    </xf>
    <xf numFmtId="0" fontId="14" fillId="8" borderId="28" xfId="0" applyFont="1" applyFill="1" applyBorder="1" applyAlignment="1">
      <alignment horizontal="center" vertical="center" wrapText="1" readingOrder="1"/>
    </xf>
    <xf numFmtId="0" fontId="11" fillId="6" borderId="29" xfId="0" applyFont="1" applyFill="1" applyBorder="1" applyAlignment="1">
      <alignment vertical="top" wrapText="1"/>
    </xf>
    <xf numFmtId="0" fontId="23" fillId="8" borderId="28" xfId="0" applyFont="1" applyFill="1" applyBorder="1" applyAlignment="1">
      <alignment horizontal="center" vertical="center" wrapText="1" readingOrder="1"/>
    </xf>
    <xf numFmtId="0" fontId="16" fillId="6" borderId="28" xfId="0" applyFont="1" applyFill="1" applyBorder="1" applyAlignment="1">
      <alignment vertical="top" wrapText="1"/>
    </xf>
    <xf numFmtId="39" fontId="11" fillId="0" borderId="25" xfId="1" applyNumberFormat="1" applyFont="1" applyFill="1" applyBorder="1" applyAlignment="1" applyProtection="1">
      <alignment horizontal="center" vertical="center" wrapText="1" readingOrder="1"/>
      <protection locked="0"/>
    </xf>
    <xf numFmtId="39" fontId="11" fillId="0" borderId="36" xfId="1" applyNumberFormat="1" applyFont="1" applyFill="1" applyBorder="1" applyAlignment="1" applyProtection="1">
      <alignment horizontal="center" vertical="center" wrapText="1" readingOrder="1"/>
      <protection locked="0"/>
    </xf>
    <xf numFmtId="39" fontId="11" fillId="0" borderId="24" xfId="1" applyNumberFormat="1" applyFont="1" applyFill="1" applyBorder="1" applyAlignment="1" applyProtection="1">
      <alignment horizontal="center" vertical="center" wrapText="1" readingOrder="1"/>
      <protection locked="0"/>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1" fillId="0" borderId="33" xfId="0" applyFont="1" applyBorder="1" applyAlignment="1" applyProtection="1">
      <alignment horizontal="left" vertical="center" wrapText="1"/>
      <protection locked="0"/>
    </xf>
    <xf numFmtId="0" fontId="21" fillId="0" borderId="34" xfId="0" applyFont="1" applyBorder="1" applyAlignment="1" applyProtection="1">
      <alignment horizontal="left" vertical="center" wrapText="1"/>
      <protection locked="0"/>
    </xf>
    <xf numFmtId="0" fontId="21" fillId="0" borderId="35" xfId="0" applyFont="1" applyBorder="1" applyAlignment="1" applyProtection="1">
      <alignment horizontal="left" vertical="center" wrapText="1"/>
      <protection locked="0"/>
    </xf>
    <xf numFmtId="0" fontId="11" fillId="0" borderId="0" xfId="0" applyFont="1" applyAlignment="1">
      <alignment horizontal="center" vertical="center" wrapText="1"/>
    </xf>
    <xf numFmtId="49" fontId="20" fillId="0" borderId="19" xfId="0" quotePrefix="1" applyNumberFormat="1" applyFont="1" applyBorder="1" applyAlignment="1" applyProtection="1">
      <alignment horizontal="left" vertical="center" wrapText="1"/>
      <protection locked="0"/>
    </xf>
    <xf numFmtId="49" fontId="20" fillId="0" borderId="20" xfId="0" quotePrefix="1" applyNumberFormat="1" applyFont="1" applyBorder="1" applyAlignment="1" applyProtection="1">
      <alignment horizontal="left" vertical="center" wrapText="1"/>
      <protection locked="0"/>
    </xf>
    <xf numFmtId="49" fontId="20" fillId="0" borderId="21" xfId="0" quotePrefix="1" applyNumberFormat="1" applyFont="1" applyBorder="1" applyAlignment="1" applyProtection="1">
      <alignment horizontal="left" vertical="center" wrapText="1"/>
      <protection locked="0"/>
    </xf>
    <xf numFmtId="0" fontId="21" fillId="0" borderId="0" xfId="0" applyFont="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39" fontId="11" fillId="0" borderId="27" xfId="1" applyNumberFormat="1" applyFont="1" applyFill="1" applyBorder="1" applyAlignment="1" applyProtection="1">
      <alignment horizontal="center" vertical="center" wrapText="1" readingOrder="1"/>
      <protection locked="0"/>
    </xf>
    <xf numFmtId="39" fontId="11" fillId="0" borderId="28" xfId="1" applyNumberFormat="1" applyFont="1" applyFill="1" applyBorder="1" applyAlignment="1" applyProtection="1">
      <alignment horizontal="center" vertical="center" wrapText="1" readingOrder="1"/>
      <protection locked="0"/>
    </xf>
    <xf numFmtId="10" fontId="11" fillId="7" borderId="28" xfId="2" applyNumberFormat="1" applyFont="1" applyFill="1" applyBorder="1" applyAlignment="1" applyProtection="1">
      <alignment horizontal="center" vertical="center" wrapText="1" readingOrder="1"/>
    </xf>
    <xf numFmtId="10" fontId="11" fillId="7" borderId="29" xfId="2" applyNumberFormat="1" applyFont="1" applyFill="1" applyBorder="1" applyAlignment="1" applyProtection="1">
      <alignment horizontal="center" vertical="center" wrapText="1" readingOrder="1"/>
    </xf>
    <xf numFmtId="0" fontId="21" fillId="0" borderId="37" xfId="0" applyFont="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21" fillId="0" borderId="22" xfId="0" applyFont="1" applyBorder="1" applyAlignment="1" applyProtection="1">
      <alignment horizontal="left" vertical="center" wrapText="1"/>
      <protection locked="0"/>
    </xf>
    <xf numFmtId="0" fontId="10" fillId="6" borderId="22" xfId="0" applyFont="1" applyFill="1" applyBorder="1" applyAlignment="1">
      <alignment horizontal="left"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25" xfId="0" applyFont="1" applyFill="1" applyBorder="1" applyAlignment="1">
      <alignment horizontal="center" vertical="center" wrapText="1" readingOrder="1"/>
    </xf>
    <xf numFmtId="0" fontId="13" fillId="6" borderId="26" xfId="0" applyFont="1" applyFill="1" applyBorder="1" applyAlignment="1">
      <alignment horizontal="center" vertical="center" wrapText="1" readingOrder="1"/>
    </xf>
    <xf numFmtId="0" fontId="13" fillId="6" borderId="36"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8" fillId="0" borderId="0" xfId="0" applyFont="1" applyAlignment="1">
      <alignment horizontal="left" vertical="center" wrapText="1"/>
    </xf>
    <xf numFmtId="0" fontId="13" fillId="0" borderId="0" xfId="0" applyFont="1" applyAlignment="1" applyProtection="1">
      <alignment horizontal="center"/>
      <protection locked="0"/>
    </xf>
    <xf numFmtId="0" fontId="11" fillId="0" borderId="0" xfId="0" applyFont="1" applyAlignment="1" applyProtection="1">
      <alignment horizontal="center"/>
      <protection locked="0"/>
    </xf>
    <xf numFmtId="0" fontId="11" fillId="0" borderId="34" xfId="0" applyFont="1" applyBorder="1" applyAlignment="1" applyProtection="1">
      <alignment horizontal="center"/>
      <protection locked="0"/>
    </xf>
  </cellXfs>
  <cellStyles count="3">
    <cellStyle name="Millares" xfId="1" builtinId="3"/>
    <cellStyle name="Normal" xfId="0" builtinId="0"/>
    <cellStyle name="Porcentaje" xfId="2" builtinId="5"/>
  </cellStyles>
  <dxfs count="60">
    <dxf>
      <font>
        <b val="0"/>
        <i val="0"/>
        <strike val="0"/>
        <condense val="0"/>
        <extend val="0"/>
        <outline val="0"/>
        <shadow val="0"/>
        <u val="none"/>
        <vertAlign val="baseline"/>
        <sz val="9"/>
        <color auto="1"/>
        <name val="Calibri"/>
        <scheme val="none"/>
      </font>
      <numFmt numFmtId="169"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9"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8" formatCode="[$-10409]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7"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66" formatCode="[$-10409]#,##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8" formatCode="[$-10409]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2EBA2770-EEE0-46A7-BDE0-A04EAFE33DC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95250</xdr:colOff>
      <xdr:row>1</xdr:row>
      <xdr:rowOff>61132</xdr:rowOff>
    </xdr:from>
    <xdr:ext cx="1216025" cy="718789"/>
    <xdr:pic>
      <xdr:nvPicPr>
        <xdr:cNvPr id="3" name="Imagen 2">
          <a:extLst>
            <a:ext uri="{FF2B5EF4-FFF2-40B4-BE49-F238E27FC236}">
              <a16:creationId xmlns:a16="http://schemas.microsoft.com/office/drawing/2014/main" id="{054A70EA-6CD9-4452-A290-E49D9A7BEBA2}"/>
            </a:ext>
          </a:extLst>
        </xdr:cNvPr>
        <xdr:cNvPicPr>
          <a:picLocks noChangeAspect="1"/>
        </xdr:cNvPicPr>
      </xdr:nvPicPr>
      <xdr:blipFill>
        <a:blip xmlns:r="http://schemas.openxmlformats.org/officeDocument/2006/relationships" r:embed="rId1"/>
        <a:stretch>
          <a:fillRect/>
        </a:stretch>
      </xdr:blipFill>
      <xdr:spPr>
        <a:xfrm>
          <a:off x="95250" y="261157"/>
          <a:ext cx="1216025" cy="718789"/>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dq-filesrv\plan%20estrategico\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D0C3A45-2ADF-4BAB-A7D0-0E093E4A82BD}" name="Tabla1" displayName="Tabla1" ref="A29:J30" totalsRowShown="0" headerRowDxfId="59" dataDxfId="57" headerRowBorderDxfId="58" tableBorderDxfId="56" totalsRowBorderDxfId="55">
  <autoFilter ref="A29:J30" xr:uid="{729C141F-E46E-4045-97F9-5386819ECC6C}"/>
  <tableColumns count="10">
    <tableColumn id="1" xr3:uid="{DC1B7B10-25DF-444B-B97E-464EC471DB5B}" name="Producto" dataDxfId="54"/>
    <tableColumn id="2" xr3:uid="{C61E64BC-B5A5-45F4-8F84-130CBA355D9D}" name="Indicador" dataDxfId="53"/>
    <tableColumn id="3" xr3:uid="{3AC7971E-A8AB-4C13-830D-AC13829EAC0E}" name="Física_x000a_(A)" dataDxfId="52"/>
    <tableColumn id="4" xr3:uid="{8DB7EDBB-DB79-4CBD-AD68-D153CE19B0A8}" name="Financiera_x000a_(B)" dataDxfId="51"/>
    <tableColumn id="9" xr3:uid="{F0F0230C-1AC1-4535-83F4-E083D77D07B4}" name="Física_x000a_(C)" dataDxfId="50"/>
    <tableColumn id="10" xr3:uid="{0CC70C83-E52A-4C45-B592-E7B7ECCF1AD3}" name="Financiera_x000a_(D)" dataDxfId="49"/>
    <tableColumn id="5" xr3:uid="{C2FDA61C-9281-4FCB-A3FE-246521A85EA0}" name="Física _x000a_(E)" dataDxfId="48"/>
    <tableColumn id="6" xr3:uid="{B07D8104-8103-4848-A228-6FBAE528EF68}" name="Financiera _x000a_ (F)" dataDxfId="47"/>
    <tableColumn id="7" xr3:uid="{F97ACE16-1124-4543-AD0A-CBAA1878A36A}" name="Física _x000a_(%)_x000a_ G=E/C" dataDxfId="46" dataCellStyle="Porcentaje">
      <calculatedColumnFormula>+Tabla1[[#This Row],[Física 
(E)]]/Tabla1[[#This Row],[Física
(C)]]</calculatedColumnFormula>
    </tableColumn>
    <tableColumn id="8" xr3:uid="{CAB2F777-24BA-4EFC-82F9-153B93171D9B}" name="Financiero _x000a_(%) _x000a_H=F/D" dataDxfId="45">
      <calculatedColumnFormula>+Tabla1[[#This Row],[Financiera 
 (F)]]/Tabla1[[#This Row],[Financiera
(D)]]</calculatedColumnFormula>
    </tableColumn>
  </tableColumns>
  <tableStyleInfo name="Estilo de tabla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1294813-5171-4A50-AAB5-2A7170DD9C96}" name="Tabla136" displayName="Tabla136" ref="A64:J65" totalsRowShown="0" headerRowDxfId="44" dataDxfId="42" headerRowBorderDxfId="43" tableBorderDxfId="41" totalsRowBorderDxfId="40">
  <autoFilter ref="A64:J65" xr:uid="{11294813-5171-4A50-AAB5-2A7170DD9C96}"/>
  <tableColumns count="10">
    <tableColumn id="1" xr3:uid="{18949D56-78EF-4778-8187-E675B3748716}" name="Producto" dataDxfId="39"/>
    <tableColumn id="2" xr3:uid="{18C42961-42B6-46E1-BCB6-8411F0903B28}" name="Indicador" dataDxfId="38"/>
    <tableColumn id="3" xr3:uid="{146FE7D0-7C61-4A07-860E-D18DF39A3B08}" name="Física_x000a_(A)" dataDxfId="37"/>
    <tableColumn id="4" xr3:uid="{DE2326E9-9230-47EF-A03F-7B1389543A98}" name="Financiera_x000a_(B)" dataDxfId="36"/>
    <tableColumn id="9" xr3:uid="{1C593D65-CC95-44B4-8097-4FAA5BD9131E}" name="Física_x000a_(C)" dataDxfId="35"/>
    <tableColumn id="10" xr3:uid="{CDACFFEF-D012-4E0F-A5CE-DF61AEF7B3B1}" name="Financiera_x000a_(D)" dataDxfId="34"/>
    <tableColumn id="5" xr3:uid="{FF7CA725-BEB2-401B-A407-DE09F4AEEF34}" name="Física _x000a_(E)" dataDxfId="33"/>
    <tableColumn id="6" xr3:uid="{81033465-8276-4E3A-AB98-93085E16DD5D}" name="Financiera _x000a_ (F)" dataDxfId="32"/>
    <tableColumn id="7" xr3:uid="{405C2496-F613-44D1-978A-85BA92FF3636}" name="Física _x000a_(%)_x000a_ G=E/C" dataDxfId="31" dataCellStyle="Porcentaje">
      <calculatedColumnFormula>+Tabla136[[#This Row],[Física 
(E)]]/Tabla136[[#This Row],[Física
(C)]]</calculatedColumnFormula>
    </tableColumn>
    <tableColumn id="8" xr3:uid="{4473E878-1098-4B12-8A69-BBB174F8B765}" name="Financiero _x000a_(%) _x000a_H=F/D" dataDxfId="30">
      <calculatedColumnFormula>+Tabla136[[#This Row],[Financiera 
 (F)]]/Tabla136[[#This Row],[Financiera
(D)]]</calculatedColumnFormula>
    </tableColumn>
  </tableColumns>
  <tableStyleInfo name="Estilo de tabla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67A530B-76D0-4766-81C2-198957DA0278}" name="Tabla1347" displayName="Tabla1347" ref="A101:J102" totalsRowShown="0" headerRowDxfId="29" dataDxfId="27" headerRowBorderDxfId="28" tableBorderDxfId="26" totalsRowBorderDxfId="25">
  <autoFilter ref="A101:J102" xr:uid="{467A530B-76D0-4766-81C2-198957DA0278}"/>
  <tableColumns count="10">
    <tableColumn id="1" xr3:uid="{40F0F30A-ADBE-47F2-B8C9-130FA9DB85EC}" name="Producto" dataDxfId="24"/>
    <tableColumn id="2" xr3:uid="{8C65C1F0-62A2-4069-A1F5-6A04418115F1}" name="Indicador" dataDxfId="23"/>
    <tableColumn id="3" xr3:uid="{D2C0062B-B291-45DD-B772-ABBDF07909CC}" name="Física_x000a_(A)" dataDxfId="22"/>
    <tableColumn id="4" xr3:uid="{06C8FBC5-5745-482D-8AA6-0033A8D4C220}" name="Financiera_x000a_(B)" dataDxfId="21"/>
    <tableColumn id="9" xr3:uid="{19165FEA-6269-47DF-A261-C201F94B3957}" name="Física_x000a_(C)" dataDxfId="20"/>
    <tableColumn id="10" xr3:uid="{DE549870-EE4C-4EE6-90A2-DD7E31B2034B}" name="Financiera_x000a_(D)" dataDxfId="19"/>
    <tableColumn id="5" xr3:uid="{A06AE05F-34C7-4E02-862E-1ED507060B89}" name="Física _x000a_(E)" dataDxfId="18"/>
    <tableColumn id="6" xr3:uid="{2D531506-36AD-4BF0-8632-2FE9F95AA100}" name="Financiera _x000a_ (F)" dataDxfId="17"/>
    <tableColumn id="7" xr3:uid="{4D415992-F897-4579-9E9F-D56A1AC14D27}" name="Física _x000a_(%)_x000a_ G=E/C" dataDxfId="16" dataCellStyle="Porcentaje">
      <calculatedColumnFormula>+Tabla1347[[#This Row],[Física 
(E)]]/Tabla1347[[#This Row],[Física
(C)]]</calculatedColumnFormula>
    </tableColumn>
    <tableColumn id="8" xr3:uid="{598D477C-72CD-46E7-9FB1-8B9CB9760AED}" name="Financiero _x000a_(%) _x000a_H=F/D" dataDxfId="15">
      <calculatedColumnFormula>+Tabla1347[[#This Row],[Financiera 
 (F)]]/Tabla1347[[#This Row],[Financiera
(D)]]</calculatedColumnFormula>
    </tableColumn>
  </tableColumns>
  <tableStyleInfo name="Estilo de tabla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B247554E-92D4-4FE0-B698-5053BDF8FD00}" name="Tabla13458" displayName="Tabla13458" ref="A136:J137" totalsRowShown="0" headerRowDxfId="14" dataDxfId="12" headerRowBorderDxfId="13" tableBorderDxfId="11" totalsRowBorderDxfId="10">
  <autoFilter ref="A136:J137" xr:uid="{B247554E-92D4-4FE0-B698-5053BDF8FD00}"/>
  <tableColumns count="10">
    <tableColumn id="1" xr3:uid="{152A5A23-AB7D-46C4-A2EC-EAEF151D1BD4}" name="Producto" dataDxfId="9"/>
    <tableColumn id="2" xr3:uid="{4FF9D213-94AB-4A98-A878-6FC7C40E316F}" name="Indicador" dataDxfId="8"/>
    <tableColumn id="3" xr3:uid="{3E3ADE8D-7782-4EDA-B155-745ADE90A591}" name="Física_x000a_(A)" dataDxfId="7"/>
    <tableColumn id="4" xr3:uid="{B43261DD-75FA-49D4-BCAD-B20E0BAEA59B}" name="Financiera_x000a_(B)" dataDxfId="6"/>
    <tableColumn id="9" xr3:uid="{C9AD7B3D-1C63-48B0-AD43-47964B57890A}" name="Física_x000a_(C)" dataDxfId="5"/>
    <tableColumn id="10" xr3:uid="{4791801E-52DE-4CF1-A423-1040A0571F15}" name="Financiera_x000a_(D)" dataDxfId="4"/>
    <tableColumn id="5" xr3:uid="{4C250F62-51E5-49EF-98E6-1F3DE1FB3EAC}" name="Física _x000a_(E)" dataDxfId="3"/>
    <tableColumn id="6" xr3:uid="{C90611FC-3937-4244-95AC-2D62999D7147}" name="Financiera _x000a_ (F)" dataDxfId="2"/>
    <tableColumn id="7" xr3:uid="{D252A2ED-84CA-4143-86F3-17D0E39ADF3E}" name="Física _x000a_(%)_x000a_ G=E/C" dataDxfId="1" dataCellStyle="Porcentaje">
      <calculatedColumnFormula>+Tabla13458[[#This Row],[Física 
(E)]]/Tabla13458[[#This Row],[Física
(C)]]</calculatedColumnFormula>
    </tableColumn>
    <tableColumn id="8" xr3:uid="{8B75CF9B-3A3F-46D4-A412-384FC75BE310}" name="Financiero _x000a_(%) _x000a_H=F/D" dataDxfId="0">
      <calculatedColumnFormula>+Tabla13458[[#This Row],[Financiera 
 (F)]]/Tabla13458[[#This Row],[Financiera
(D)]]</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4479C-993B-4588-8475-DCAAD29F6444}">
  <dimension ref="A1:O153"/>
  <sheetViews>
    <sheetView tabSelected="1" topLeftCell="A132" workbookViewId="0">
      <selection activeCell="L149" sqref="L149"/>
    </sheetView>
  </sheetViews>
  <sheetFormatPr baseColWidth="10" defaultRowHeight="14.5" x14ac:dyDescent="0.35"/>
  <cols>
    <col min="1" max="1" width="23" style="8" customWidth="1"/>
    <col min="2" max="10" width="12.81640625" style="8" customWidth="1"/>
    <col min="11" max="11" width="11.453125" style="8"/>
    <col min="13" max="14" width="19.1796875" customWidth="1"/>
    <col min="15" max="15" width="21.1796875" customWidth="1"/>
  </cols>
  <sheetData>
    <row r="1" spans="1:11" ht="15" thickBot="1" x14ac:dyDescent="0.4"/>
    <row r="2" spans="1:11" ht="21.5" thickBot="1" x14ac:dyDescent="0.4">
      <c r="A2" s="20"/>
      <c r="B2" s="60" t="s">
        <v>97</v>
      </c>
      <c r="C2" s="61"/>
      <c r="D2" s="61"/>
      <c r="E2" s="61"/>
      <c r="F2" s="61"/>
      <c r="G2" s="61"/>
      <c r="H2" s="61"/>
      <c r="I2" s="61"/>
      <c r="J2" s="62"/>
      <c r="K2" s="1"/>
    </row>
    <row r="3" spans="1:11" ht="21.5" thickBot="1" x14ac:dyDescent="0.4">
      <c r="A3" s="21"/>
      <c r="B3" s="63" t="s">
        <v>0</v>
      </c>
      <c r="C3" s="64"/>
      <c r="D3" s="63" t="s">
        <v>1</v>
      </c>
      <c r="E3" s="64"/>
      <c r="F3" s="64"/>
      <c r="G3" s="64"/>
      <c r="H3" s="65"/>
      <c r="I3" s="2" t="s">
        <v>2</v>
      </c>
      <c r="J3" s="3" t="s">
        <v>3</v>
      </c>
      <c r="K3" s="1"/>
    </row>
    <row r="4" spans="1:11" ht="21.5" thickBot="1" x14ac:dyDescent="0.4">
      <c r="A4" s="22"/>
      <c r="B4" s="66" t="s">
        <v>4</v>
      </c>
      <c r="C4" s="67"/>
      <c r="D4" s="66" t="s">
        <v>90</v>
      </c>
      <c r="E4" s="67"/>
      <c r="F4" s="67"/>
      <c r="G4" s="67"/>
      <c r="H4" s="68"/>
      <c r="I4" s="4">
        <v>43552</v>
      </c>
      <c r="J4" s="5">
        <v>0</v>
      </c>
      <c r="K4" s="1"/>
    </row>
    <row r="5" spans="1:11" x14ac:dyDescent="0.35">
      <c r="A5" s="69"/>
      <c r="B5" s="70"/>
      <c r="C5" s="70"/>
      <c r="D5" s="71"/>
      <c r="E5" s="71"/>
      <c r="F5" s="71"/>
      <c r="G5" s="71"/>
      <c r="H5" s="71"/>
      <c r="I5" s="70"/>
      <c r="J5" s="72"/>
      <c r="K5" s="1"/>
    </row>
    <row r="6" spans="1:11" ht="3" customHeight="1" x14ac:dyDescent="0.35">
      <c r="A6" s="75"/>
      <c r="B6" s="76"/>
      <c r="C6" s="76"/>
      <c r="D6" s="76"/>
      <c r="E6" s="76"/>
      <c r="F6" s="76"/>
      <c r="G6" s="76"/>
      <c r="H6" s="76"/>
      <c r="I6" s="76"/>
      <c r="J6" s="77"/>
      <c r="K6" s="1"/>
    </row>
    <row r="7" spans="1:11" ht="15.5" x14ac:dyDescent="0.35">
      <c r="A7" s="37" t="s">
        <v>76</v>
      </c>
      <c r="B7" s="38"/>
      <c r="C7" s="38"/>
      <c r="D7" s="38"/>
      <c r="E7" s="38"/>
      <c r="F7" s="38"/>
      <c r="G7" s="38"/>
      <c r="H7" s="38"/>
      <c r="I7" s="38"/>
      <c r="J7" s="39"/>
      <c r="K7" s="1"/>
    </row>
    <row r="8" spans="1:11" ht="15.5" x14ac:dyDescent="0.35">
      <c r="A8" s="52" t="s">
        <v>5</v>
      </c>
      <c r="B8" s="53"/>
      <c r="C8" s="53"/>
      <c r="D8" s="53"/>
      <c r="E8" s="53"/>
      <c r="F8" s="53"/>
      <c r="G8" s="53"/>
      <c r="H8" s="53"/>
      <c r="I8" s="53"/>
      <c r="J8" s="54"/>
      <c r="K8" s="1"/>
    </row>
    <row r="9" spans="1:11" x14ac:dyDescent="0.35">
      <c r="A9" s="6" t="s">
        <v>6</v>
      </c>
      <c r="B9" s="47" t="s">
        <v>49</v>
      </c>
      <c r="C9" s="48"/>
      <c r="D9" s="48"/>
      <c r="E9" s="48"/>
      <c r="F9" s="48"/>
      <c r="G9" s="48"/>
      <c r="H9" s="48"/>
      <c r="I9" s="48"/>
      <c r="J9" s="49"/>
      <c r="K9" s="1"/>
    </row>
    <row r="10" spans="1:11" ht="15" customHeight="1" x14ac:dyDescent="0.35">
      <c r="A10" s="23" t="s">
        <v>36</v>
      </c>
      <c r="B10" s="47" t="s">
        <v>50</v>
      </c>
      <c r="C10" s="48"/>
      <c r="D10" s="48"/>
      <c r="E10" s="48"/>
      <c r="F10" s="48"/>
      <c r="G10" s="48"/>
      <c r="H10" s="48"/>
      <c r="I10" s="48"/>
      <c r="J10" s="49"/>
      <c r="K10" s="1"/>
    </row>
    <row r="11" spans="1:11" x14ac:dyDescent="0.35">
      <c r="A11" s="23" t="s">
        <v>37</v>
      </c>
      <c r="B11" s="47" t="s">
        <v>51</v>
      </c>
      <c r="C11" s="48"/>
      <c r="D11" s="48"/>
      <c r="E11" s="48"/>
      <c r="F11" s="48"/>
      <c r="G11" s="48"/>
      <c r="H11" s="48"/>
      <c r="I11" s="48"/>
      <c r="J11" s="49"/>
      <c r="K11" s="1"/>
    </row>
    <row r="12" spans="1:11" ht="31.5" customHeight="1" x14ac:dyDescent="0.35">
      <c r="A12" s="6" t="s">
        <v>7</v>
      </c>
      <c r="B12" s="73" t="s">
        <v>56</v>
      </c>
      <c r="C12" s="73"/>
      <c r="D12" s="73"/>
      <c r="E12" s="73"/>
      <c r="F12" s="73"/>
      <c r="G12" s="73"/>
      <c r="H12" s="73"/>
      <c r="I12" s="73"/>
      <c r="J12" s="73"/>
    </row>
    <row r="13" spans="1:11" ht="54" customHeight="1" x14ac:dyDescent="0.35">
      <c r="A13" s="6" t="s">
        <v>8</v>
      </c>
      <c r="B13" s="73" t="s">
        <v>57</v>
      </c>
      <c r="C13" s="73"/>
      <c r="D13" s="73"/>
      <c r="E13" s="73"/>
      <c r="F13" s="73"/>
      <c r="G13" s="73"/>
      <c r="H13" s="73"/>
      <c r="I13" s="73"/>
      <c r="J13" s="73"/>
    </row>
    <row r="14" spans="1:11" ht="15.5" x14ac:dyDescent="0.35">
      <c r="A14" s="37" t="s">
        <v>9</v>
      </c>
      <c r="B14" s="38"/>
      <c r="C14" s="38"/>
      <c r="D14" s="38"/>
      <c r="E14" s="38"/>
      <c r="F14" s="38"/>
      <c r="G14" s="38"/>
      <c r="H14" s="38"/>
      <c r="I14" s="38"/>
      <c r="J14" s="39"/>
    </row>
    <row r="15" spans="1:11" ht="27.75" customHeight="1" x14ac:dyDescent="0.35">
      <c r="A15" s="6" t="s">
        <v>10</v>
      </c>
      <c r="B15" s="24">
        <v>1</v>
      </c>
      <c r="C15" s="74" t="str">
        <f>IFERROR(VLOOKUP(B15,'[1]Validacion datos'!A2:B5,2,FALSE),"")</f>
        <v>DESARROLLO INSTITUCIONAL</v>
      </c>
      <c r="D15" s="74"/>
      <c r="E15" s="74"/>
      <c r="F15" s="74"/>
      <c r="G15" s="74"/>
      <c r="H15" s="74"/>
      <c r="I15" s="74"/>
      <c r="J15" s="74"/>
    </row>
    <row r="16" spans="1:11" ht="26.25" customHeight="1" x14ac:dyDescent="0.35">
      <c r="A16" s="6" t="s">
        <v>11</v>
      </c>
      <c r="B16" s="9">
        <v>1.1000000000000001</v>
      </c>
      <c r="C16" s="74" t="str">
        <f>IFERROR(VLOOKUP(B16,'[1]Validacion datos'!A8:B26,2,FALSE),"")</f>
        <v>Administración pública transparente, eficiente y orientada</v>
      </c>
      <c r="D16" s="74"/>
      <c r="E16" s="74"/>
      <c r="F16" s="74"/>
      <c r="G16" s="74"/>
      <c r="H16" s="74"/>
      <c r="I16" s="74"/>
      <c r="J16" s="74"/>
    </row>
    <row r="17" spans="1:14" ht="29.5" customHeight="1" x14ac:dyDescent="0.35">
      <c r="A17" s="6" t="s">
        <v>12</v>
      </c>
      <c r="B17" s="9" t="s">
        <v>58</v>
      </c>
      <c r="C17" s="74" t="str">
        <f>IFERROR(VLOOKUP(B17,'[1]Validacion datos'!D8:E64,2,FALSE),"")</f>
        <v>Estructurar una administración pública eficiente que actúe con honestidad, transparencia y rendición de cuentas y se oriente a la obtención de resultados en beneficio de la sociedad y del desarrollo nacional y local</v>
      </c>
      <c r="D17" s="74"/>
      <c r="E17" s="74"/>
      <c r="F17" s="74"/>
      <c r="G17" s="74"/>
      <c r="H17" s="74"/>
      <c r="I17" s="74"/>
      <c r="J17" s="74"/>
    </row>
    <row r="18" spans="1:14" ht="15.5" x14ac:dyDescent="0.35">
      <c r="A18" s="37" t="s">
        <v>13</v>
      </c>
      <c r="B18" s="38"/>
      <c r="C18" s="38"/>
      <c r="D18" s="38"/>
      <c r="E18" s="38"/>
      <c r="F18" s="38"/>
      <c r="G18" s="38"/>
      <c r="H18" s="38"/>
      <c r="I18" s="38"/>
      <c r="J18" s="39"/>
    </row>
    <row r="19" spans="1:14" ht="29.25" customHeight="1" x14ac:dyDescent="0.35">
      <c r="A19" s="6" t="s">
        <v>14</v>
      </c>
      <c r="B19" s="50" t="s">
        <v>55</v>
      </c>
      <c r="C19" s="50"/>
      <c r="D19" s="50"/>
      <c r="E19" s="50"/>
      <c r="F19" s="50"/>
      <c r="G19" s="50"/>
      <c r="H19" s="50"/>
      <c r="I19" s="50"/>
      <c r="J19" s="51"/>
    </row>
    <row r="20" spans="1:14" ht="77" customHeight="1" x14ac:dyDescent="0.35">
      <c r="A20" s="10" t="s">
        <v>15</v>
      </c>
      <c r="B20" s="50" t="s">
        <v>59</v>
      </c>
      <c r="C20" s="50"/>
      <c r="D20" s="50"/>
      <c r="E20" s="50"/>
      <c r="F20" s="50"/>
      <c r="G20" s="50"/>
      <c r="H20" s="50"/>
      <c r="I20" s="50"/>
      <c r="J20" s="51"/>
    </row>
    <row r="21" spans="1:14" ht="34.5" customHeight="1" x14ac:dyDescent="0.35">
      <c r="A21" s="10" t="s">
        <v>16</v>
      </c>
      <c r="B21" s="50" t="s">
        <v>60</v>
      </c>
      <c r="C21" s="50"/>
      <c r="D21" s="50"/>
      <c r="E21" s="50"/>
      <c r="F21" s="50"/>
      <c r="G21" s="50"/>
      <c r="H21" s="50"/>
      <c r="I21" s="50"/>
      <c r="J21" s="51"/>
    </row>
    <row r="22" spans="1:14" ht="35.25" customHeight="1" x14ac:dyDescent="0.35">
      <c r="A22" s="10" t="s">
        <v>38</v>
      </c>
      <c r="B22" s="50" t="s">
        <v>91</v>
      </c>
      <c r="C22" s="50"/>
      <c r="D22" s="50"/>
      <c r="E22" s="50"/>
      <c r="F22" s="50"/>
      <c r="G22" s="50"/>
      <c r="H22" s="50"/>
      <c r="I22" s="50"/>
      <c r="J22" s="51"/>
      <c r="K22" s="1"/>
    </row>
    <row r="23" spans="1:14" ht="15.5" x14ac:dyDescent="0.35">
      <c r="A23" s="37" t="s">
        <v>17</v>
      </c>
      <c r="B23" s="38"/>
      <c r="C23" s="38"/>
      <c r="D23" s="38"/>
      <c r="E23" s="38"/>
      <c r="F23" s="38"/>
      <c r="G23" s="38"/>
      <c r="H23" s="38"/>
      <c r="I23" s="38"/>
      <c r="J23" s="39"/>
    </row>
    <row r="24" spans="1:14" ht="15.5" x14ac:dyDescent="0.35">
      <c r="A24" s="52" t="s">
        <v>18</v>
      </c>
      <c r="B24" s="53"/>
      <c r="C24" s="53"/>
      <c r="D24" s="53"/>
      <c r="E24" s="53"/>
      <c r="F24" s="53"/>
      <c r="G24" s="53"/>
      <c r="H24" s="53"/>
      <c r="I24" s="53"/>
      <c r="J24" s="54"/>
      <c r="K24" s="1"/>
    </row>
    <row r="25" spans="1:14" ht="15" customHeight="1" x14ac:dyDescent="0.35">
      <c r="A25" s="78" t="s">
        <v>19</v>
      </c>
      <c r="B25" s="79"/>
      <c r="C25" s="80" t="s">
        <v>20</v>
      </c>
      <c r="D25" s="82"/>
      <c r="E25" s="82"/>
      <c r="F25" s="82" t="s">
        <v>21</v>
      </c>
      <c r="G25" s="82"/>
      <c r="H25" s="79"/>
      <c r="I25" s="80" t="s">
        <v>22</v>
      </c>
      <c r="J25" s="81"/>
    </row>
    <row r="26" spans="1:14" x14ac:dyDescent="0.35">
      <c r="A26" s="55">
        <v>1734633911</v>
      </c>
      <c r="B26" s="56"/>
      <c r="C26" s="34">
        <v>1771842297</v>
      </c>
      <c r="D26" s="35"/>
      <c r="E26" s="36"/>
      <c r="F26" s="34">
        <v>1119135257.6400001</v>
      </c>
      <c r="G26" s="35"/>
      <c r="H26" s="36"/>
      <c r="I26" s="57">
        <f>+F26/C26</f>
        <v>0.63162238509311308</v>
      </c>
      <c r="J26" s="58"/>
      <c r="N26" s="27"/>
    </row>
    <row r="27" spans="1:14" ht="15.5" x14ac:dyDescent="0.35">
      <c r="A27" s="52" t="s">
        <v>23</v>
      </c>
      <c r="B27" s="53"/>
      <c r="C27" s="53"/>
      <c r="D27" s="53"/>
      <c r="E27" s="53"/>
      <c r="F27" s="53"/>
      <c r="G27" s="53"/>
      <c r="H27" s="53"/>
      <c r="I27" s="53"/>
      <c r="J27" s="54"/>
      <c r="K27" s="1"/>
      <c r="N27" s="27"/>
    </row>
    <row r="28" spans="1:14" ht="14.5" customHeight="1" x14ac:dyDescent="0.35">
      <c r="A28" s="7"/>
      <c r="B28"/>
      <c r="C28" s="30" t="s">
        <v>24</v>
      </c>
      <c r="D28" s="83"/>
      <c r="E28" s="32" t="s">
        <v>94</v>
      </c>
      <c r="F28" s="33"/>
      <c r="G28" s="32" t="s">
        <v>95</v>
      </c>
      <c r="H28" s="32"/>
      <c r="I28" s="30" t="s">
        <v>25</v>
      </c>
      <c r="J28" s="31"/>
      <c r="N28" s="27"/>
    </row>
    <row r="29" spans="1:14" ht="39" x14ac:dyDescent="0.35">
      <c r="A29" s="11" t="s">
        <v>26</v>
      </c>
      <c r="B29" s="12" t="s">
        <v>27</v>
      </c>
      <c r="C29" s="12" t="s">
        <v>39</v>
      </c>
      <c r="D29" s="12" t="s">
        <v>40</v>
      </c>
      <c r="E29" s="12" t="s">
        <v>43</v>
      </c>
      <c r="F29" s="12" t="s">
        <v>44</v>
      </c>
      <c r="G29" s="12" t="s">
        <v>45</v>
      </c>
      <c r="H29" s="12" t="s">
        <v>46</v>
      </c>
      <c r="I29" s="12" t="s">
        <v>47</v>
      </c>
      <c r="J29" s="13" t="s">
        <v>48</v>
      </c>
    </row>
    <row r="30" spans="1:14" ht="36" x14ac:dyDescent="0.35">
      <c r="A30" s="14" t="s">
        <v>77</v>
      </c>
      <c r="B30" s="15" t="s">
        <v>62</v>
      </c>
      <c r="C30" s="16">
        <v>873759</v>
      </c>
      <c r="D30" s="17">
        <v>1121436839.05</v>
      </c>
      <c r="E30" s="17">
        <v>438589</v>
      </c>
      <c r="F30" s="17">
        <v>596575484.79999995</v>
      </c>
      <c r="G30" s="18">
        <v>416887</v>
      </c>
      <c r="H30" s="17">
        <v>594505795.77999997</v>
      </c>
      <c r="I30" s="26">
        <f>+Tabla1[[#This Row],[Física 
(E)]]/Tabla1[[#This Row],[Física
(C)]]</f>
        <v>0.95051859485760015</v>
      </c>
      <c r="J30" s="26">
        <f>+Tabla1[[#This Row],[Financiera 
 (F)]]/Tabla1[[#This Row],[Financiera
(D)]]</f>
        <v>0.99653071728099285</v>
      </c>
    </row>
    <row r="31" spans="1:14" ht="15.5" x14ac:dyDescent="0.35">
      <c r="A31" s="37" t="s">
        <v>28</v>
      </c>
      <c r="B31" s="38"/>
      <c r="C31" s="38"/>
      <c r="D31" s="38"/>
      <c r="E31" s="38"/>
      <c r="F31" s="38"/>
      <c r="G31" s="38"/>
      <c r="H31" s="38"/>
      <c r="I31" s="38"/>
      <c r="J31" s="39"/>
    </row>
    <row r="32" spans="1:14" ht="15.5" x14ac:dyDescent="0.35">
      <c r="A32" s="52" t="s">
        <v>29</v>
      </c>
      <c r="B32" s="53"/>
      <c r="C32" s="53"/>
      <c r="D32" s="53"/>
      <c r="E32" s="53"/>
      <c r="F32" s="53"/>
      <c r="G32" s="53"/>
      <c r="H32" s="53"/>
      <c r="I32" s="53"/>
      <c r="J32" s="54"/>
    </row>
    <row r="33" spans="1:11" x14ac:dyDescent="0.35">
      <c r="A33" s="19" t="s">
        <v>30</v>
      </c>
      <c r="B33" s="50" t="s">
        <v>75</v>
      </c>
      <c r="C33" s="50"/>
      <c r="D33" s="50"/>
      <c r="E33" s="50"/>
      <c r="F33" s="50"/>
      <c r="G33" s="50"/>
      <c r="H33" s="50"/>
      <c r="I33" s="50"/>
      <c r="J33" s="51"/>
      <c r="K33" s="1"/>
    </row>
    <row r="34" spans="1:11" ht="15" customHeight="1" x14ac:dyDescent="0.35">
      <c r="A34" s="19" t="s">
        <v>31</v>
      </c>
      <c r="B34" s="50" t="s">
        <v>61</v>
      </c>
      <c r="C34" s="50"/>
      <c r="D34" s="50"/>
      <c r="E34" s="50"/>
      <c r="F34" s="50"/>
      <c r="G34" s="50"/>
      <c r="H34" s="50"/>
      <c r="I34" s="50"/>
      <c r="J34" s="51"/>
    </row>
    <row r="35" spans="1:11" x14ac:dyDescent="0.35">
      <c r="A35" s="19" t="s">
        <v>32</v>
      </c>
      <c r="B35" s="50"/>
      <c r="C35" s="50"/>
      <c r="D35" s="50"/>
      <c r="E35" s="50"/>
      <c r="F35" s="50"/>
      <c r="G35" s="50"/>
      <c r="H35" s="50"/>
      <c r="I35" s="50"/>
      <c r="J35" s="51"/>
    </row>
    <row r="36" spans="1:11" ht="85.5" customHeight="1" x14ac:dyDescent="0.35">
      <c r="A36" s="19" t="s">
        <v>33</v>
      </c>
      <c r="B36" s="50" t="s">
        <v>96</v>
      </c>
      <c r="C36" s="50"/>
      <c r="D36" s="50"/>
      <c r="E36" s="50"/>
      <c r="F36" s="50"/>
      <c r="G36" s="50"/>
      <c r="H36" s="50"/>
      <c r="I36" s="50"/>
      <c r="J36" s="51"/>
    </row>
    <row r="37" spans="1:11" ht="15.5" x14ac:dyDescent="0.35">
      <c r="A37" s="37" t="s">
        <v>73</v>
      </c>
      <c r="B37" s="38"/>
      <c r="C37" s="38"/>
      <c r="D37" s="38"/>
      <c r="E37" s="38"/>
      <c r="F37" s="38"/>
      <c r="G37" s="38"/>
      <c r="H37" s="38"/>
      <c r="I37" s="38"/>
      <c r="J37" s="39"/>
    </row>
    <row r="38" spans="1:11" ht="15.5" x14ac:dyDescent="0.35">
      <c r="A38" s="40" t="s">
        <v>35</v>
      </c>
      <c r="B38" s="41"/>
      <c r="C38" s="41"/>
      <c r="D38" s="41"/>
      <c r="E38" s="41"/>
      <c r="F38" s="41"/>
      <c r="G38" s="41"/>
      <c r="H38" s="41"/>
      <c r="I38" s="41"/>
      <c r="J38" s="42"/>
    </row>
    <row r="39" spans="1:11" x14ac:dyDescent="0.35">
      <c r="A39" s="43" t="s">
        <v>41</v>
      </c>
      <c r="B39" s="44"/>
      <c r="C39" s="44"/>
      <c r="D39" s="44"/>
      <c r="E39" s="44"/>
      <c r="F39" s="44"/>
      <c r="G39" s="44"/>
      <c r="H39" s="44"/>
      <c r="I39" s="44"/>
      <c r="J39" s="45"/>
      <c r="K39" s="1"/>
    </row>
    <row r="40" spans="1:11" ht="52.5" customHeight="1" x14ac:dyDescent="0.35">
      <c r="A40" s="59"/>
      <c r="B40" s="59"/>
      <c r="C40" s="59"/>
      <c r="D40" s="59"/>
      <c r="E40" s="59"/>
      <c r="F40" s="59"/>
      <c r="G40" s="59"/>
      <c r="H40" s="59"/>
      <c r="I40" s="59"/>
      <c r="J40" s="59"/>
    </row>
    <row r="41" spans="1:11" ht="27.75" customHeight="1" x14ac:dyDescent="0.35">
      <c r="A41" s="46"/>
      <c r="B41" s="46"/>
      <c r="C41" s="46"/>
      <c r="D41" s="46"/>
      <c r="E41" s="46"/>
      <c r="F41" s="46"/>
      <c r="G41" s="46"/>
      <c r="H41" s="46"/>
      <c r="I41" s="46"/>
      <c r="J41" s="46"/>
    </row>
    <row r="42" spans="1:11" ht="30.75" customHeight="1" x14ac:dyDescent="0.35">
      <c r="A42" s="37" t="s">
        <v>76</v>
      </c>
      <c r="B42" s="38"/>
      <c r="C42" s="38"/>
      <c r="D42" s="38"/>
      <c r="E42" s="38"/>
      <c r="F42" s="38"/>
      <c r="G42" s="38"/>
      <c r="H42" s="38"/>
      <c r="I42" s="38"/>
      <c r="J42" s="39"/>
    </row>
    <row r="43" spans="1:11" ht="15.5" x14ac:dyDescent="0.35">
      <c r="A43" s="52" t="s">
        <v>5</v>
      </c>
      <c r="B43" s="53"/>
      <c r="C43" s="53"/>
      <c r="D43" s="53"/>
      <c r="E43" s="53"/>
      <c r="F43" s="53"/>
      <c r="G43" s="53"/>
      <c r="H43" s="53"/>
      <c r="I43" s="53"/>
      <c r="J43" s="54"/>
    </row>
    <row r="44" spans="1:11" x14ac:dyDescent="0.35">
      <c r="A44" s="6" t="s">
        <v>6</v>
      </c>
      <c r="B44" s="47" t="s">
        <v>49</v>
      </c>
      <c r="C44" s="48"/>
      <c r="D44" s="48"/>
      <c r="E44" s="48"/>
      <c r="F44" s="48"/>
      <c r="G44" s="48"/>
      <c r="H44" s="48"/>
      <c r="I44" s="48"/>
      <c r="J44" s="49"/>
    </row>
    <row r="45" spans="1:11" x14ac:dyDescent="0.35">
      <c r="A45" s="23" t="s">
        <v>36</v>
      </c>
      <c r="B45" s="47" t="s">
        <v>50</v>
      </c>
      <c r="C45" s="48"/>
      <c r="D45" s="48"/>
      <c r="E45" s="48"/>
      <c r="F45" s="48"/>
      <c r="G45" s="48"/>
      <c r="H45" s="48"/>
      <c r="I45" s="48"/>
      <c r="J45" s="49"/>
    </row>
    <row r="46" spans="1:11" x14ac:dyDescent="0.35">
      <c r="A46" s="23" t="s">
        <v>37</v>
      </c>
      <c r="B46" s="47" t="s">
        <v>51</v>
      </c>
      <c r="C46" s="48"/>
      <c r="D46" s="48"/>
      <c r="E46" s="48"/>
      <c r="F46" s="48"/>
      <c r="G46" s="48"/>
      <c r="H46" s="48"/>
      <c r="I46" s="48"/>
      <c r="J46" s="49"/>
    </row>
    <row r="47" spans="1:11" x14ac:dyDescent="0.35">
      <c r="A47" s="6" t="s">
        <v>7</v>
      </c>
      <c r="B47" s="73" t="s">
        <v>56</v>
      </c>
      <c r="C47" s="73"/>
      <c r="D47" s="73"/>
      <c r="E47" s="73"/>
      <c r="F47" s="73"/>
      <c r="G47" s="73"/>
      <c r="H47" s="73"/>
      <c r="I47" s="73"/>
      <c r="J47" s="73"/>
    </row>
    <row r="48" spans="1:11" x14ac:dyDescent="0.35">
      <c r="A48" s="6" t="s">
        <v>8</v>
      </c>
      <c r="B48" s="73" t="s">
        <v>57</v>
      </c>
      <c r="C48" s="73"/>
      <c r="D48" s="73"/>
      <c r="E48" s="73"/>
      <c r="F48" s="73"/>
      <c r="G48" s="73"/>
      <c r="H48" s="73"/>
      <c r="I48" s="73"/>
      <c r="J48" s="73"/>
    </row>
    <row r="49" spans="1:15" ht="15.5" x14ac:dyDescent="0.35">
      <c r="A49" s="37" t="s">
        <v>9</v>
      </c>
      <c r="B49" s="38"/>
      <c r="C49" s="38"/>
      <c r="D49" s="38"/>
      <c r="E49" s="38"/>
      <c r="F49" s="38"/>
      <c r="G49" s="38"/>
      <c r="H49" s="38"/>
      <c r="I49" s="38"/>
      <c r="J49" s="39"/>
    </row>
    <row r="50" spans="1:15" ht="31.5" customHeight="1" x14ac:dyDescent="0.35">
      <c r="A50" s="6" t="s">
        <v>10</v>
      </c>
      <c r="B50" s="24">
        <v>1</v>
      </c>
      <c r="C50" s="74" t="s">
        <v>86</v>
      </c>
      <c r="D50" s="74"/>
      <c r="E50" s="74"/>
      <c r="F50" s="74"/>
      <c r="G50" s="74"/>
      <c r="H50" s="74"/>
      <c r="I50" s="74"/>
      <c r="J50" s="74"/>
    </row>
    <row r="51" spans="1:15" ht="31.5" customHeight="1" x14ac:dyDescent="0.35">
      <c r="A51" s="6" t="s">
        <v>11</v>
      </c>
      <c r="B51" s="9">
        <v>1.1000000000000001</v>
      </c>
      <c r="C51" s="74" t="s">
        <v>87</v>
      </c>
      <c r="D51" s="74"/>
      <c r="E51" s="74"/>
      <c r="F51" s="74"/>
      <c r="G51" s="74"/>
      <c r="H51" s="74"/>
      <c r="I51" s="74"/>
      <c r="J51" s="74"/>
    </row>
    <row r="52" spans="1:15" ht="31.5" customHeight="1" x14ac:dyDescent="0.35">
      <c r="A52" s="6" t="s">
        <v>12</v>
      </c>
      <c r="B52" s="9" t="s">
        <v>58</v>
      </c>
      <c r="C52" s="74" t="s">
        <v>88</v>
      </c>
      <c r="D52" s="74"/>
      <c r="E52" s="74"/>
      <c r="F52" s="74"/>
      <c r="G52" s="74"/>
      <c r="H52" s="74"/>
      <c r="I52" s="74"/>
      <c r="J52" s="74"/>
    </row>
    <row r="53" spans="1:15" ht="15.5" x14ac:dyDescent="0.35">
      <c r="A53" s="37" t="s">
        <v>13</v>
      </c>
      <c r="B53" s="38"/>
      <c r="C53" s="38"/>
      <c r="D53" s="38"/>
      <c r="E53" s="38"/>
      <c r="F53" s="38"/>
      <c r="G53" s="38"/>
      <c r="H53" s="38"/>
      <c r="I53" s="38"/>
      <c r="J53" s="39"/>
    </row>
    <row r="54" spans="1:15" x14ac:dyDescent="0.35">
      <c r="A54" s="6" t="s">
        <v>14</v>
      </c>
      <c r="B54" s="50" t="s">
        <v>54</v>
      </c>
      <c r="C54" s="50"/>
      <c r="D54" s="50"/>
      <c r="E54" s="50"/>
      <c r="F54" s="50"/>
      <c r="G54" s="50"/>
      <c r="H54" s="50"/>
      <c r="I54" s="50"/>
      <c r="J54" s="51"/>
    </row>
    <row r="55" spans="1:15" x14ac:dyDescent="0.35">
      <c r="A55" s="10" t="s">
        <v>15</v>
      </c>
      <c r="B55" s="50" t="s">
        <v>63</v>
      </c>
      <c r="C55" s="50"/>
      <c r="D55" s="50"/>
      <c r="E55" s="50"/>
      <c r="F55" s="50"/>
      <c r="G55" s="50"/>
      <c r="H55" s="50"/>
      <c r="I55" s="50"/>
      <c r="J55" s="51"/>
    </row>
    <row r="56" spans="1:15" x14ac:dyDescent="0.35">
      <c r="A56" s="10" t="s">
        <v>16</v>
      </c>
      <c r="B56" s="50" t="s">
        <v>64</v>
      </c>
      <c r="C56" s="50"/>
      <c r="D56" s="50"/>
      <c r="E56" s="50"/>
      <c r="F56" s="50"/>
      <c r="G56" s="50"/>
      <c r="H56" s="50"/>
      <c r="I56" s="50"/>
      <c r="J56" s="51"/>
    </row>
    <row r="57" spans="1:15" x14ac:dyDescent="0.35">
      <c r="A57" s="10" t="s">
        <v>38</v>
      </c>
      <c r="B57" s="50" t="s">
        <v>92</v>
      </c>
      <c r="C57" s="50"/>
      <c r="D57" s="50"/>
      <c r="E57" s="50"/>
      <c r="F57" s="50"/>
      <c r="G57" s="50"/>
      <c r="H57" s="50"/>
      <c r="I57" s="50"/>
      <c r="J57" s="51"/>
    </row>
    <row r="58" spans="1:15" ht="15.5" x14ac:dyDescent="0.35">
      <c r="A58" s="37" t="s">
        <v>17</v>
      </c>
      <c r="B58" s="38"/>
      <c r="C58" s="38"/>
      <c r="D58" s="38"/>
      <c r="E58" s="38"/>
      <c r="F58" s="38"/>
      <c r="G58" s="38"/>
      <c r="H58" s="38"/>
      <c r="I58" s="38"/>
      <c r="J58" s="39"/>
    </row>
    <row r="59" spans="1:15" ht="15.5" x14ac:dyDescent="0.35">
      <c r="A59" s="52" t="s">
        <v>18</v>
      </c>
      <c r="B59" s="53"/>
      <c r="C59" s="53"/>
      <c r="D59" s="53"/>
      <c r="E59" s="53"/>
      <c r="F59" s="53"/>
      <c r="G59" s="53"/>
      <c r="H59" s="53"/>
      <c r="I59" s="53"/>
      <c r="J59" s="54"/>
    </row>
    <row r="60" spans="1:15" x14ac:dyDescent="0.35">
      <c r="A60" s="78" t="s">
        <v>19</v>
      </c>
      <c r="B60" s="79"/>
      <c r="C60" s="80" t="s">
        <v>20</v>
      </c>
      <c r="D60" s="82"/>
      <c r="E60" s="82"/>
      <c r="F60" s="82" t="s">
        <v>21</v>
      </c>
      <c r="G60" s="82"/>
      <c r="H60" s="79"/>
      <c r="I60" s="80" t="s">
        <v>22</v>
      </c>
      <c r="J60" s="81"/>
    </row>
    <row r="61" spans="1:15" x14ac:dyDescent="0.35">
      <c r="A61" s="55">
        <v>583978548</v>
      </c>
      <c r="B61" s="56"/>
      <c r="C61" s="34">
        <v>573372079.38999999</v>
      </c>
      <c r="D61" s="35"/>
      <c r="E61" s="36"/>
      <c r="F61" s="34">
        <v>385985954.25999999</v>
      </c>
      <c r="G61" s="35"/>
      <c r="H61" s="36"/>
      <c r="I61" s="57">
        <f>+F61/C61</f>
        <v>0.6731858214488633</v>
      </c>
      <c r="J61" s="58"/>
      <c r="M61" s="27"/>
      <c r="N61" s="27"/>
      <c r="O61" s="27"/>
    </row>
    <row r="62" spans="1:15" ht="15.5" x14ac:dyDescent="0.35">
      <c r="A62" s="52" t="s">
        <v>23</v>
      </c>
      <c r="B62" s="53"/>
      <c r="C62" s="53"/>
      <c r="D62" s="53"/>
      <c r="E62" s="53"/>
      <c r="F62" s="53"/>
      <c r="G62" s="53"/>
      <c r="H62" s="53"/>
      <c r="I62" s="53"/>
      <c r="J62" s="54"/>
    </row>
    <row r="63" spans="1:15" ht="15" customHeight="1" x14ac:dyDescent="0.35">
      <c r="A63" s="7"/>
      <c r="B63"/>
      <c r="C63" s="30" t="s">
        <v>24</v>
      </c>
      <c r="D63" s="83"/>
      <c r="E63" s="32" t="s">
        <v>94</v>
      </c>
      <c r="F63" s="33"/>
      <c r="G63" s="32" t="s">
        <v>95</v>
      </c>
      <c r="H63" s="32"/>
      <c r="I63" s="30" t="s">
        <v>25</v>
      </c>
      <c r="J63" s="31"/>
    </row>
    <row r="64" spans="1:15" ht="39" x14ac:dyDescent="0.35">
      <c r="A64" s="11" t="s">
        <v>26</v>
      </c>
      <c r="B64" s="12" t="s">
        <v>27</v>
      </c>
      <c r="C64" s="12" t="s">
        <v>39</v>
      </c>
      <c r="D64" s="12" t="s">
        <v>40</v>
      </c>
      <c r="E64" s="12" t="s">
        <v>43</v>
      </c>
      <c r="F64" s="12" t="s">
        <v>44</v>
      </c>
      <c r="G64" s="12" t="s">
        <v>45</v>
      </c>
      <c r="H64" s="12" t="s">
        <v>46</v>
      </c>
      <c r="I64" s="12" t="s">
        <v>47</v>
      </c>
      <c r="J64" s="13" t="s">
        <v>48</v>
      </c>
    </row>
    <row r="65" spans="1:14" ht="24" x14ac:dyDescent="0.35">
      <c r="A65" s="14" t="s">
        <v>65</v>
      </c>
      <c r="B65" s="15" t="s">
        <v>66</v>
      </c>
      <c r="C65" s="16">
        <v>300</v>
      </c>
      <c r="D65" s="17">
        <v>388747068.54000002</v>
      </c>
      <c r="E65" s="16">
        <v>156</v>
      </c>
      <c r="F65" s="17">
        <v>206345684</v>
      </c>
      <c r="G65" s="18">
        <v>162</v>
      </c>
      <c r="H65" s="17">
        <v>204484086.05000001</v>
      </c>
      <c r="I65" s="26">
        <f>+Tabla136[[#This Row],[Física 
(E)]]/Tabla136[[#This Row],[Física
(C)]]</f>
        <v>1.0384615384615385</v>
      </c>
      <c r="J65" s="26">
        <f>+Tabla136[[#This Row],[Financiera 
 (F)]]/Tabla136[[#This Row],[Financiera
(D)]]</f>
        <v>0.99097825593483224</v>
      </c>
    </row>
    <row r="66" spans="1:14" ht="15.5" x14ac:dyDescent="0.35">
      <c r="A66" s="37" t="s">
        <v>89</v>
      </c>
      <c r="B66" s="38"/>
      <c r="C66" s="38"/>
      <c r="D66" s="38"/>
      <c r="E66" s="38"/>
      <c r="F66" s="38"/>
      <c r="G66" s="38"/>
      <c r="H66" s="38"/>
      <c r="I66" s="38"/>
      <c r="J66" s="39"/>
    </row>
    <row r="67" spans="1:14" ht="15.5" x14ac:dyDescent="0.35">
      <c r="A67" s="52" t="s">
        <v>29</v>
      </c>
      <c r="B67" s="53"/>
      <c r="C67" s="53"/>
      <c r="D67" s="53"/>
      <c r="E67" s="53"/>
      <c r="F67" s="53"/>
      <c r="G67" s="53"/>
      <c r="H67" s="53"/>
      <c r="I67" s="53"/>
      <c r="J67" s="54"/>
    </row>
    <row r="68" spans="1:14" x14ac:dyDescent="0.35">
      <c r="A68" s="19" t="s">
        <v>30</v>
      </c>
      <c r="B68" s="50" t="s">
        <v>52</v>
      </c>
      <c r="C68" s="50"/>
      <c r="D68" s="50"/>
      <c r="E68" s="50"/>
      <c r="F68" s="50"/>
      <c r="G68" s="50"/>
      <c r="H68" s="50"/>
      <c r="I68" s="50"/>
      <c r="J68" s="51"/>
      <c r="N68" s="27"/>
    </row>
    <row r="69" spans="1:14" x14ac:dyDescent="0.35">
      <c r="A69" s="19" t="s">
        <v>31</v>
      </c>
      <c r="B69" s="50" t="s">
        <v>67</v>
      </c>
      <c r="C69" s="50"/>
      <c r="D69" s="50"/>
      <c r="E69" s="50"/>
      <c r="F69" s="50"/>
      <c r="G69" s="50"/>
      <c r="H69" s="50"/>
      <c r="I69" s="50"/>
      <c r="J69" s="51"/>
    </row>
    <row r="70" spans="1:14" x14ac:dyDescent="0.35">
      <c r="A70" s="19" t="s">
        <v>32</v>
      </c>
      <c r="B70" s="50"/>
      <c r="C70" s="50"/>
      <c r="D70" s="50"/>
      <c r="E70" s="50"/>
      <c r="F70" s="50"/>
      <c r="G70" s="50"/>
      <c r="H70" s="50"/>
      <c r="I70" s="50"/>
      <c r="J70" s="51"/>
    </row>
    <row r="71" spans="1:14" ht="39" customHeight="1" x14ac:dyDescent="0.35">
      <c r="A71" s="19" t="s">
        <v>33</v>
      </c>
      <c r="B71" s="50" t="s">
        <v>98</v>
      </c>
      <c r="C71" s="50"/>
      <c r="D71" s="50"/>
      <c r="E71" s="50"/>
      <c r="F71" s="50"/>
      <c r="G71" s="50"/>
      <c r="H71" s="50"/>
      <c r="I71" s="50"/>
      <c r="J71" s="51"/>
    </row>
    <row r="72" spans="1:14" ht="15.5" x14ac:dyDescent="0.35">
      <c r="A72" s="37" t="s">
        <v>34</v>
      </c>
      <c r="B72" s="38"/>
      <c r="C72" s="38"/>
      <c r="D72" s="38"/>
      <c r="E72" s="38"/>
      <c r="F72" s="38"/>
      <c r="G72" s="38"/>
      <c r="H72" s="38"/>
      <c r="I72" s="38"/>
      <c r="J72" s="39"/>
    </row>
    <row r="73" spans="1:14" ht="15.5" x14ac:dyDescent="0.35">
      <c r="A73" s="40" t="s">
        <v>35</v>
      </c>
      <c r="B73" s="41"/>
      <c r="C73" s="41"/>
      <c r="D73" s="41"/>
      <c r="E73" s="41"/>
      <c r="F73" s="41"/>
      <c r="G73" s="41"/>
      <c r="H73" s="41"/>
      <c r="I73" s="41"/>
      <c r="J73" s="42"/>
    </row>
    <row r="74" spans="1:14" x14ac:dyDescent="0.35">
      <c r="A74" s="43"/>
      <c r="B74" s="44"/>
      <c r="C74" s="44"/>
      <c r="D74" s="44"/>
      <c r="E74" s="44"/>
      <c r="F74" s="44"/>
      <c r="G74" s="44"/>
      <c r="H74" s="44"/>
      <c r="I74" s="44"/>
      <c r="J74" s="45"/>
    </row>
    <row r="75" spans="1:14" ht="45" customHeight="1" x14ac:dyDescent="0.35">
      <c r="A75" s="59"/>
      <c r="B75" s="59"/>
      <c r="C75" s="59"/>
      <c r="D75" s="59"/>
      <c r="E75" s="59"/>
      <c r="F75" s="59"/>
      <c r="G75" s="59"/>
      <c r="H75" s="59"/>
      <c r="I75" s="59"/>
      <c r="J75" s="59"/>
    </row>
    <row r="76" spans="1:14" x14ac:dyDescent="0.35">
      <c r="A76" s="84" t="s">
        <v>42</v>
      </c>
      <c r="B76" s="84"/>
      <c r="C76" s="84"/>
      <c r="D76" s="84"/>
      <c r="E76" s="84"/>
      <c r="F76" s="84"/>
      <c r="G76" s="84"/>
      <c r="H76" s="84"/>
      <c r="I76" s="84"/>
      <c r="J76" s="84"/>
    </row>
    <row r="79" spans="1:14" ht="15.5" x14ac:dyDescent="0.35">
      <c r="A79" s="37" t="s">
        <v>76</v>
      </c>
      <c r="B79" s="38"/>
      <c r="C79" s="38"/>
      <c r="D79" s="38"/>
      <c r="E79" s="38"/>
      <c r="F79" s="38"/>
      <c r="G79" s="38"/>
      <c r="H79" s="38"/>
      <c r="I79" s="38"/>
      <c r="J79" s="39"/>
    </row>
    <row r="80" spans="1:14" ht="15.5" x14ac:dyDescent="0.35">
      <c r="A80" s="52" t="s">
        <v>5</v>
      </c>
      <c r="B80" s="53"/>
      <c r="C80" s="53"/>
      <c r="D80" s="53"/>
      <c r="E80" s="53"/>
      <c r="F80" s="53"/>
      <c r="G80" s="53"/>
      <c r="H80" s="53"/>
      <c r="I80" s="53"/>
      <c r="J80" s="54"/>
    </row>
    <row r="81" spans="1:10" x14ac:dyDescent="0.35">
      <c r="A81" s="6" t="s">
        <v>6</v>
      </c>
      <c r="B81" s="47" t="s">
        <v>49</v>
      </c>
      <c r="C81" s="48"/>
      <c r="D81" s="48"/>
      <c r="E81" s="48"/>
      <c r="F81" s="48"/>
      <c r="G81" s="48"/>
      <c r="H81" s="48"/>
      <c r="I81" s="48"/>
      <c r="J81" s="49"/>
    </row>
    <row r="82" spans="1:10" x14ac:dyDescent="0.35">
      <c r="A82" s="23" t="s">
        <v>36</v>
      </c>
      <c r="B82" s="47" t="s">
        <v>50</v>
      </c>
      <c r="C82" s="48"/>
      <c r="D82" s="48"/>
      <c r="E82" s="48"/>
      <c r="F82" s="48"/>
      <c r="G82" s="48"/>
      <c r="H82" s="48"/>
      <c r="I82" s="48"/>
      <c r="J82" s="49"/>
    </row>
    <row r="83" spans="1:10" x14ac:dyDescent="0.35">
      <c r="A83" s="23" t="s">
        <v>37</v>
      </c>
      <c r="B83" s="47" t="s">
        <v>51</v>
      </c>
      <c r="C83" s="48"/>
      <c r="D83" s="48"/>
      <c r="E83" s="48"/>
      <c r="F83" s="48"/>
      <c r="G83" s="48"/>
      <c r="H83" s="48"/>
      <c r="I83" s="48"/>
      <c r="J83" s="49"/>
    </row>
    <row r="84" spans="1:10" x14ac:dyDescent="0.35">
      <c r="A84" s="6" t="s">
        <v>7</v>
      </c>
      <c r="B84" s="73" t="s">
        <v>56</v>
      </c>
      <c r="C84" s="73"/>
      <c r="D84" s="73"/>
      <c r="E84" s="73"/>
      <c r="F84" s="73"/>
      <c r="G84" s="73"/>
      <c r="H84" s="73"/>
      <c r="I84" s="73"/>
      <c r="J84" s="73"/>
    </row>
    <row r="85" spans="1:10" x14ac:dyDescent="0.35">
      <c r="A85" s="6" t="s">
        <v>8</v>
      </c>
      <c r="B85" s="73" t="s">
        <v>57</v>
      </c>
      <c r="C85" s="73"/>
      <c r="D85" s="73"/>
      <c r="E85" s="73"/>
      <c r="F85" s="73"/>
      <c r="G85" s="73"/>
      <c r="H85" s="73"/>
      <c r="I85" s="73"/>
      <c r="J85" s="73"/>
    </row>
    <row r="86" spans="1:10" ht="15.5" x14ac:dyDescent="0.35">
      <c r="A86" s="37" t="s">
        <v>9</v>
      </c>
      <c r="B86" s="38"/>
      <c r="C86" s="38"/>
      <c r="D86" s="38"/>
      <c r="E86" s="38"/>
      <c r="F86" s="38"/>
      <c r="G86" s="38"/>
      <c r="H86" s="38"/>
      <c r="I86" s="38"/>
      <c r="J86" s="39"/>
    </row>
    <row r="87" spans="1:10" ht="24" customHeight="1" x14ac:dyDescent="0.35">
      <c r="A87" s="6" t="s">
        <v>10</v>
      </c>
      <c r="B87" s="24">
        <v>1</v>
      </c>
      <c r="C87" s="74" t="s">
        <v>86</v>
      </c>
      <c r="D87" s="74"/>
      <c r="E87" s="74"/>
      <c r="F87" s="74"/>
      <c r="G87" s="74"/>
      <c r="H87" s="74"/>
      <c r="I87" s="74"/>
      <c r="J87" s="74"/>
    </row>
    <row r="88" spans="1:10" ht="24" customHeight="1" x14ac:dyDescent="0.35">
      <c r="A88" s="6" t="s">
        <v>11</v>
      </c>
      <c r="B88" s="9">
        <v>1.1000000000000001</v>
      </c>
      <c r="C88" s="74" t="s">
        <v>87</v>
      </c>
      <c r="D88" s="74"/>
      <c r="E88" s="74"/>
      <c r="F88" s="74"/>
      <c r="G88" s="74"/>
      <c r="H88" s="74"/>
      <c r="I88" s="74"/>
      <c r="J88" s="74"/>
    </row>
    <row r="89" spans="1:10" ht="27.75" customHeight="1" x14ac:dyDescent="0.35">
      <c r="A89" s="6" t="s">
        <v>12</v>
      </c>
      <c r="B89" s="9" t="s">
        <v>58</v>
      </c>
      <c r="C89" s="74" t="s">
        <v>88</v>
      </c>
      <c r="D89" s="74"/>
      <c r="E89" s="74"/>
      <c r="F89" s="74"/>
      <c r="G89" s="74"/>
      <c r="H89" s="74"/>
      <c r="I89" s="74"/>
      <c r="J89" s="74"/>
    </row>
    <row r="90" spans="1:10" ht="15.5" x14ac:dyDescent="0.35">
      <c r="A90" s="37" t="s">
        <v>13</v>
      </c>
      <c r="B90" s="38"/>
      <c r="C90" s="38"/>
      <c r="D90" s="38"/>
      <c r="E90" s="38"/>
      <c r="F90" s="38"/>
      <c r="G90" s="38"/>
      <c r="H90" s="38"/>
      <c r="I90" s="38"/>
      <c r="J90" s="39"/>
    </row>
    <row r="91" spans="1:10" x14ac:dyDescent="0.35">
      <c r="A91" s="6" t="s">
        <v>14</v>
      </c>
      <c r="B91" s="50" t="s">
        <v>78</v>
      </c>
      <c r="C91" s="50"/>
      <c r="D91" s="50"/>
      <c r="E91" s="50"/>
      <c r="F91" s="50"/>
      <c r="G91" s="50"/>
      <c r="H91" s="50"/>
      <c r="I91" s="50"/>
      <c r="J91" s="51"/>
    </row>
    <row r="92" spans="1:10" x14ac:dyDescent="0.35">
      <c r="A92" s="10" t="s">
        <v>15</v>
      </c>
      <c r="B92" s="50" t="s">
        <v>68</v>
      </c>
      <c r="C92" s="50"/>
      <c r="D92" s="50"/>
      <c r="E92" s="50"/>
      <c r="F92" s="50"/>
      <c r="G92" s="50"/>
      <c r="H92" s="50"/>
      <c r="I92" s="50"/>
      <c r="J92" s="51"/>
    </row>
    <row r="93" spans="1:10" x14ac:dyDescent="0.35">
      <c r="A93" s="10" t="s">
        <v>16</v>
      </c>
      <c r="B93" s="50" t="s">
        <v>69</v>
      </c>
      <c r="C93" s="50"/>
      <c r="D93" s="50"/>
      <c r="E93" s="50"/>
      <c r="F93" s="50"/>
      <c r="G93" s="50"/>
      <c r="H93" s="50"/>
      <c r="I93" s="50"/>
      <c r="J93" s="51"/>
    </row>
    <row r="94" spans="1:10" ht="15" customHeight="1" x14ac:dyDescent="0.35">
      <c r="A94" s="10" t="s">
        <v>38</v>
      </c>
      <c r="B94" s="50" t="s">
        <v>93</v>
      </c>
      <c r="C94" s="50"/>
      <c r="D94" s="50"/>
      <c r="E94" s="50"/>
      <c r="F94" s="50"/>
      <c r="G94" s="50"/>
      <c r="H94" s="50"/>
      <c r="I94" s="50"/>
      <c r="J94" s="51"/>
    </row>
    <row r="95" spans="1:10" ht="15.5" x14ac:dyDescent="0.35">
      <c r="A95" s="37" t="s">
        <v>17</v>
      </c>
      <c r="B95" s="38"/>
      <c r="C95" s="38"/>
      <c r="D95" s="38"/>
      <c r="E95" s="38"/>
      <c r="F95" s="38"/>
      <c r="G95" s="38"/>
      <c r="H95" s="38"/>
      <c r="I95" s="38"/>
      <c r="J95" s="39"/>
    </row>
    <row r="96" spans="1:10" ht="15.5" x14ac:dyDescent="0.35">
      <c r="A96" s="52" t="s">
        <v>18</v>
      </c>
      <c r="B96" s="53"/>
      <c r="C96" s="53"/>
      <c r="D96" s="53"/>
      <c r="E96" s="53"/>
      <c r="F96" s="53"/>
      <c r="G96" s="53"/>
      <c r="H96" s="53"/>
      <c r="I96" s="53"/>
      <c r="J96" s="54"/>
    </row>
    <row r="97" spans="1:15" x14ac:dyDescent="0.35">
      <c r="A97" s="78" t="s">
        <v>19</v>
      </c>
      <c r="B97" s="79"/>
      <c r="C97" s="80" t="s">
        <v>20</v>
      </c>
      <c r="D97" s="82"/>
      <c r="E97" s="82"/>
      <c r="F97" s="82" t="s">
        <v>21</v>
      </c>
      <c r="G97" s="82"/>
      <c r="H97" s="79"/>
      <c r="I97" s="80" t="s">
        <v>22</v>
      </c>
      <c r="J97" s="81"/>
      <c r="O97" s="27"/>
    </row>
    <row r="98" spans="1:15" x14ac:dyDescent="0.35">
      <c r="A98" s="55">
        <v>307565161</v>
      </c>
      <c r="B98" s="56"/>
      <c r="C98" s="34">
        <v>315322688.48000002</v>
      </c>
      <c r="D98" s="35"/>
      <c r="E98" s="36"/>
      <c r="F98" s="34">
        <v>154428350.18000001</v>
      </c>
      <c r="G98" s="35"/>
      <c r="H98" s="36"/>
      <c r="I98" s="57">
        <f>+F98/C98</f>
        <v>0.48974703001682335</v>
      </c>
      <c r="J98" s="58"/>
      <c r="M98" s="27"/>
      <c r="N98" s="28"/>
    </row>
    <row r="99" spans="1:15" ht="15.5" x14ac:dyDescent="0.35">
      <c r="A99" s="52" t="s">
        <v>23</v>
      </c>
      <c r="B99" s="53"/>
      <c r="C99" s="53"/>
      <c r="D99" s="53"/>
      <c r="E99" s="53"/>
      <c r="F99" s="53"/>
      <c r="G99" s="53"/>
      <c r="H99" s="53"/>
      <c r="I99" s="53"/>
      <c r="J99" s="54"/>
    </row>
    <row r="100" spans="1:15" ht="15" customHeight="1" x14ac:dyDescent="0.35">
      <c r="A100" s="7"/>
      <c r="B100"/>
      <c r="C100" s="30" t="s">
        <v>24</v>
      </c>
      <c r="D100" s="83"/>
      <c r="E100" s="32" t="s">
        <v>94</v>
      </c>
      <c r="F100" s="33"/>
      <c r="G100" s="32" t="s">
        <v>95</v>
      </c>
      <c r="H100" s="32"/>
      <c r="I100" s="30" t="s">
        <v>25</v>
      </c>
      <c r="J100" s="31"/>
    </row>
    <row r="101" spans="1:15" ht="39" x14ac:dyDescent="0.35">
      <c r="A101" s="11" t="s">
        <v>26</v>
      </c>
      <c r="B101" s="12" t="s">
        <v>27</v>
      </c>
      <c r="C101" s="12" t="s">
        <v>39</v>
      </c>
      <c r="D101" s="12" t="s">
        <v>40</v>
      </c>
      <c r="E101" s="12" t="s">
        <v>43</v>
      </c>
      <c r="F101" s="12" t="s">
        <v>44</v>
      </c>
      <c r="G101" s="12" t="s">
        <v>45</v>
      </c>
      <c r="H101" s="12" t="s">
        <v>46</v>
      </c>
      <c r="I101" s="12" t="s">
        <v>47</v>
      </c>
      <c r="J101" s="13" t="s">
        <v>48</v>
      </c>
    </row>
    <row r="102" spans="1:15" ht="48" x14ac:dyDescent="0.35">
      <c r="A102" s="14" t="s">
        <v>80</v>
      </c>
      <c r="B102" s="15" t="s">
        <v>70</v>
      </c>
      <c r="C102" s="16">
        <v>80</v>
      </c>
      <c r="D102" s="17">
        <v>154457632.41</v>
      </c>
      <c r="E102" s="17">
        <v>40</v>
      </c>
      <c r="F102" s="17">
        <v>83840548.25999999</v>
      </c>
      <c r="G102" s="18">
        <v>40</v>
      </c>
      <c r="H102" s="17">
        <v>84162168.680000007</v>
      </c>
      <c r="I102" s="26">
        <f>+Tabla1347[[#This Row],[Física 
(E)]]/Tabla1347[[#This Row],[Física
(C)]]</f>
        <v>1</v>
      </c>
      <c r="J102" s="26">
        <f>+Tabla1347[[#This Row],[Financiera 
 (F)]]/Tabla1347[[#This Row],[Financiera
(D)]]</f>
        <v>1.0038360963361384</v>
      </c>
    </row>
    <row r="103" spans="1:15" ht="15.5" x14ac:dyDescent="0.35">
      <c r="A103" s="37" t="s">
        <v>28</v>
      </c>
      <c r="B103" s="38"/>
      <c r="C103" s="38"/>
      <c r="D103" s="38"/>
      <c r="E103" s="38"/>
      <c r="F103" s="38"/>
      <c r="G103" s="38"/>
      <c r="H103" s="38"/>
      <c r="I103" s="38"/>
      <c r="J103" s="39"/>
    </row>
    <row r="104" spans="1:15" ht="15.5" x14ac:dyDescent="0.35">
      <c r="A104" s="52" t="s">
        <v>29</v>
      </c>
      <c r="B104" s="53"/>
      <c r="C104" s="53"/>
      <c r="D104" s="53"/>
      <c r="E104" s="53"/>
      <c r="F104" s="53"/>
      <c r="G104" s="53"/>
      <c r="H104" s="53"/>
      <c r="I104" s="53"/>
      <c r="J104" s="54"/>
    </row>
    <row r="105" spans="1:15" x14ac:dyDescent="0.35">
      <c r="A105" s="19" t="s">
        <v>30</v>
      </c>
      <c r="B105" s="50" t="s">
        <v>53</v>
      </c>
      <c r="C105" s="50"/>
      <c r="D105" s="50"/>
      <c r="E105" s="50"/>
      <c r="F105" s="50"/>
      <c r="G105" s="50"/>
      <c r="H105" s="50"/>
      <c r="I105" s="50"/>
      <c r="J105" s="51"/>
    </row>
    <row r="106" spans="1:15" x14ac:dyDescent="0.35">
      <c r="A106" s="19" t="s">
        <v>31</v>
      </c>
      <c r="B106" s="50" t="s">
        <v>79</v>
      </c>
      <c r="C106" s="50"/>
      <c r="D106" s="50"/>
      <c r="E106" s="50"/>
      <c r="F106" s="50"/>
      <c r="G106" s="50"/>
      <c r="H106" s="50"/>
      <c r="I106" s="50"/>
      <c r="J106" s="51"/>
    </row>
    <row r="107" spans="1:15" x14ac:dyDescent="0.35">
      <c r="A107" s="19" t="s">
        <v>32</v>
      </c>
      <c r="B107" s="50"/>
      <c r="C107" s="50"/>
      <c r="D107" s="50"/>
      <c r="E107" s="50"/>
      <c r="F107" s="50"/>
      <c r="G107" s="50"/>
      <c r="H107" s="50"/>
      <c r="I107" s="50"/>
      <c r="J107" s="51"/>
    </row>
    <row r="108" spans="1:15" ht="29" x14ac:dyDescent="0.35">
      <c r="A108" s="19" t="s">
        <v>33</v>
      </c>
      <c r="B108" s="50" t="s">
        <v>99</v>
      </c>
      <c r="C108" s="50"/>
      <c r="D108" s="50"/>
      <c r="E108" s="50"/>
      <c r="F108" s="50"/>
      <c r="G108" s="50"/>
      <c r="H108" s="50"/>
      <c r="I108" s="50"/>
      <c r="J108" s="51"/>
    </row>
    <row r="109" spans="1:15" ht="15.5" x14ac:dyDescent="0.35">
      <c r="A109" s="37" t="s">
        <v>34</v>
      </c>
      <c r="B109" s="38"/>
      <c r="C109" s="38"/>
      <c r="D109" s="38"/>
      <c r="E109" s="38"/>
      <c r="F109" s="38"/>
      <c r="G109" s="38"/>
      <c r="H109" s="38"/>
      <c r="I109" s="38"/>
      <c r="J109" s="39"/>
    </row>
    <row r="110" spans="1:15" ht="15.5" x14ac:dyDescent="0.35">
      <c r="A110" s="40" t="s">
        <v>35</v>
      </c>
      <c r="B110" s="41"/>
      <c r="C110" s="41"/>
      <c r="D110" s="41"/>
      <c r="E110" s="41"/>
      <c r="F110" s="41"/>
      <c r="G110" s="41"/>
      <c r="H110" s="41"/>
      <c r="I110" s="41"/>
      <c r="J110" s="42"/>
    </row>
    <row r="111" spans="1:15" x14ac:dyDescent="0.35">
      <c r="A111" s="43"/>
      <c r="B111" s="44"/>
      <c r="C111" s="44"/>
      <c r="D111" s="44"/>
      <c r="E111" s="44"/>
      <c r="F111" s="44"/>
      <c r="G111" s="44"/>
      <c r="H111" s="44"/>
      <c r="I111" s="44"/>
      <c r="J111" s="45"/>
    </row>
    <row r="114" spans="1:10" ht="15.5" x14ac:dyDescent="0.35">
      <c r="A114" s="37" t="s">
        <v>76</v>
      </c>
      <c r="B114" s="38"/>
      <c r="C114" s="38"/>
      <c r="D114" s="38"/>
      <c r="E114" s="38"/>
      <c r="F114" s="38"/>
      <c r="G114" s="38"/>
      <c r="H114" s="38"/>
      <c r="I114" s="38"/>
      <c r="J114" s="39"/>
    </row>
    <row r="115" spans="1:10" ht="15.5" x14ac:dyDescent="0.35">
      <c r="A115" s="52" t="s">
        <v>5</v>
      </c>
      <c r="B115" s="53"/>
      <c r="C115" s="53"/>
      <c r="D115" s="53"/>
      <c r="E115" s="53"/>
      <c r="F115" s="53"/>
      <c r="G115" s="53"/>
      <c r="H115" s="53"/>
      <c r="I115" s="53"/>
      <c r="J115" s="54"/>
    </row>
    <row r="116" spans="1:10" x14ac:dyDescent="0.35">
      <c r="A116" s="6" t="s">
        <v>6</v>
      </c>
      <c r="B116" s="47" t="s">
        <v>49</v>
      </c>
      <c r="C116" s="48"/>
      <c r="D116" s="48"/>
      <c r="E116" s="48"/>
      <c r="F116" s="48"/>
      <c r="G116" s="48"/>
      <c r="H116" s="48"/>
      <c r="I116" s="48"/>
      <c r="J116" s="49"/>
    </row>
    <row r="117" spans="1:10" x14ac:dyDescent="0.35">
      <c r="A117" s="23" t="s">
        <v>36</v>
      </c>
      <c r="B117" s="47" t="s">
        <v>50</v>
      </c>
      <c r="C117" s="48"/>
      <c r="D117" s="48"/>
      <c r="E117" s="48"/>
      <c r="F117" s="48"/>
      <c r="G117" s="48"/>
      <c r="H117" s="48"/>
      <c r="I117" s="48"/>
      <c r="J117" s="49"/>
    </row>
    <row r="118" spans="1:10" x14ac:dyDescent="0.35">
      <c r="A118" s="23" t="s">
        <v>37</v>
      </c>
      <c r="B118" s="47" t="s">
        <v>51</v>
      </c>
      <c r="C118" s="48"/>
      <c r="D118" s="48"/>
      <c r="E118" s="48"/>
      <c r="F118" s="48"/>
      <c r="G118" s="48"/>
      <c r="H118" s="48"/>
      <c r="I118" s="48"/>
      <c r="J118" s="49"/>
    </row>
    <row r="119" spans="1:10" x14ac:dyDescent="0.35">
      <c r="A119" s="6" t="s">
        <v>7</v>
      </c>
      <c r="B119" s="73" t="s">
        <v>56</v>
      </c>
      <c r="C119" s="73"/>
      <c r="D119" s="73"/>
      <c r="E119" s="73"/>
      <c r="F119" s="73"/>
      <c r="G119" s="73"/>
      <c r="H119" s="73"/>
      <c r="I119" s="73"/>
      <c r="J119" s="73"/>
    </row>
    <row r="120" spans="1:10" x14ac:dyDescent="0.35">
      <c r="A120" s="6" t="s">
        <v>8</v>
      </c>
      <c r="B120" s="73" t="s">
        <v>57</v>
      </c>
      <c r="C120" s="73"/>
      <c r="D120" s="73"/>
      <c r="E120" s="73"/>
      <c r="F120" s="73"/>
      <c r="G120" s="73"/>
      <c r="H120" s="73"/>
      <c r="I120" s="73"/>
      <c r="J120" s="73"/>
    </row>
    <row r="121" spans="1:10" ht="15.5" x14ac:dyDescent="0.35">
      <c r="A121" s="37" t="s">
        <v>9</v>
      </c>
      <c r="B121" s="38"/>
      <c r="C121" s="38"/>
      <c r="D121" s="38"/>
      <c r="E121" s="38"/>
      <c r="F121" s="38"/>
      <c r="G121" s="38"/>
      <c r="H121" s="38"/>
      <c r="I121" s="38"/>
      <c r="J121" s="39"/>
    </row>
    <row r="122" spans="1:10" ht="21.75" customHeight="1" x14ac:dyDescent="0.35">
      <c r="A122" s="6" t="s">
        <v>10</v>
      </c>
      <c r="B122" s="24">
        <v>1</v>
      </c>
      <c r="C122" s="74" t="s">
        <v>86</v>
      </c>
      <c r="D122" s="74"/>
      <c r="E122" s="74"/>
      <c r="F122" s="74"/>
      <c r="G122" s="74"/>
      <c r="H122" s="74"/>
      <c r="I122" s="74"/>
      <c r="J122" s="74"/>
    </row>
    <row r="123" spans="1:10" ht="21.75" customHeight="1" x14ac:dyDescent="0.35">
      <c r="A123" s="6" t="s">
        <v>11</v>
      </c>
      <c r="B123" s="24">
        <v>1.1000000000000001</v>
      </c>
      <c r="C123" s="74" t="s">
        <v>87</v>
      </c>
      <c r="D123" s="74"/>
      <c r="E123" s="74"/>
      <c r="F123" s="74"/>
      <c r="G123" s="74"/>
      <c r="H123" s="74"/>
      <c r="I123" s="74"/>
      <c r="J123" s="74"/>
    </row>
    <row r="124" spans="1:10" ht="29.25" customHeight="1" x14ac:dyDescent="0.35">
      <c r="A124" s="6" t="s">
        <v>12</v>
      </c>
      <c r="B124" s="24" t="s">
        <v>58</v>
      </c>
      <c r="C124" s="74" t="s">
        <v>88</v>
      </c>
      <c r="D124" s="74"/>
      <c r="E124" s="74"/>
      <c r="F124" s="74"/>
      <c r="G124" s="74"/>
      <c r="H124" s="74"/>
      <c r="I124" s="74"/>
      <c r="J124" s="74"/>
    </row>
    <row r="125" spans="1:10" ht="15.5" x14ac:dyDescent="0.35">
      <c r="A125" s="37" t="s">
        <v>13</v>
      </c>
      <c r="B125" s="38"/>
      <c r="C125" s="38"/>
      <c r="D125" s="38"/>
      <c r="E125" s="38"/>
      <c r="F125" s="38"/>
      <c r="G125" s="38"/>
      <c r="H125" s="38"/>
      <c r="I125" s="38"/>
      <c r="J125" s="39"/>
    </row>
    <row r="126" spans="1:10" x14ac:dyDescent="0.35">
      <c r="A126" s="6" t="s">
        <v>14</v>
      </c>
      <c r="B126" s="50" t="s">
        <v>78</v>
      </c>
      <c r="C126" s="50"/>
      <c r="D126" s="50"/>
      <c r="E126" s="50"/>
      <c r="F126" s="50"/>
      <c r="G126" s="50"/>
      <c r="H126" s="50"/>
      <c r="I126" s="50"/>
      <c r="J126" s="51"/>
    </row>
    <row r="127" spans="1:10" x14ac:dyDescent="0.35">
      <c r="A127" s="10" t="s">
        <v>15</v>
      </c>
      <c r="B127" s="50" t="s">
        <v>68</v>
      </c>
      <c r="C127" s="50"/>
      <c r="D127" s="50"/>
      <c r="E127" s="50"/>
      <c r="F127" s="50"/>
      <c r="G127" s="50"/>
      <c r="H127" s="50"/>
      <c r="I127" s="50"/>
      <c r="J127" s="51"/>
    </row>
    <row r="128" spans="1:10" x14ac:dyDescent="0.35">
      <c r="A128" s="10" t="s">
        <v>16</v>
      </c>
      <c r="B128" s="50" t="s">
        <v>69</v>
      </c>
      <c r="C128" s="50"/>
      <c r="D128" s="50"/>
      <c r="E128" s="50"/>
      <c r="F128" s="50"/>
      <c r="G128" s="50"/>
      <c r="H128" s="50"/>
      <c r="I128" s="50"/>
      <c r="J128" s="51"/>
    </row>
    <row r="129" spans="1:14" x14ac:dyDescent="0.35">
      <c r="A129" s="10" t="s">
        <v>38</v>
      </c>
      <c r="B129" s="50" t="s">
        <v>93</v>
      </c>
      <c r="C129" s="50"/>
      <c r="D129" s="50"/>
      <c r="E129" s="50"/>
      <c r="F129" s="50"/>
      <c r="G129" s="50"/>
      <c r="H129" s="50"/>
      <c r="I129" s="50"/>
      <c r="J129" s="51"/>
    </row>
    <row r="130" spans="1:14" ht="15.5" x14ac:dyDescent="0.35">
      <c r="A130" s="37" t="s">
        <v>17</v>
      </c>
      <c r="B130" s="38"/>
      <c r="C130" s="38"/>
      <c r="D130" s="38"/>
      <c r="E130" s="38"/>
      <c r="F130" s="38"/>
      <c r="G130" s="38"/>
      <c r="H130" s="38"/>
      <c r="I130" s="38"/>
      <c r="J130" s="39"/>
    </row>
    <row r="131" spans="1:14" ht="15.5" x14ac:dyDescent="0.35">
      <c r="A131" s="52" t="s">
        <v>18</v>
      </c>
      <c r="B131" s="53"/>
      <c r="C131" s="53"/>
      <c r="D131" s="53"/>
      <c r="E131" s="53"/>
      <c r="F131" s="53"/>
      <c r="G131" s="53"/>
      <c r="H131" s="53"/>
      <c r="I131" s="53"/>
      <c r="J131" s="54"/>
    </row>
    <row r="132" spans="1:14" x14ac:dyDescent="0.35">
      <c r="A132" s="78" t="s">
        <v>19</v>
      </c>
      <c r="B132" s="79"/>
      <c r="C132" s="80" t="s">
        <v>20</v>
      </c>
      <c r="D132" s="82"/>
      <c r="E132" s="82"/>
      <c r="F132" s="82" t="s">
        <v>21</v>
      </c>
      <c r="G132" s="82"/>
      <c r="H132" s="79"/>
      <c r="I132" s="80" t="s">
        <v>22</v>
      </c>
      <c r="J132" s="81"/>
      <c r="M132" s="27"/>
      <c r="N132" s="29"/>
    </row>
    <row r="133" spans="1:14" x14ac:dyDescent="0.35">
      <c r="A133" s="55">
        <v>23650121</v>
      </c>
      <c r="B133" s="56"/>
      <c r="C133" s="34">
        <v>24902474</v>
      </c>
      <c r="D133" s="35"/>
      <c r="E133" s="36"/>
      <c r="F133" s="34">
        <v>12764198.640000001</v>
      </c>
      <c r="G133" s="35"/>
      <c r="H133" s="36"/>
      <c r="I133" s="57">
        <f>+F133/C133</f>
        <v>0.51256749188855699</v>
      </c>
      <c r="J133" s="58"/>
      <c r="N133" s="27"/>
    </row>
    <row r="134" spans="1:14" ht="15.5" x14ac:dyDescent="0.35">
      <c r="A134" s="52" t="s">
        <v>23</v>
      </c>
      <c r="B134" s="53"/>
      <c r="C134" s="53"/>
      <c r="D134" s="53"/>
      <c r="E134" s="53"/>
      <c r="F134" s="53"/>
      <c r="G134" s="53"/>
      <c r="H134" s="53"/>
      <c r="I134" s="53"/>
      <c r="J134" s="54"/>
    </row>
    <row r="135" spans="1:14" ht="15" customHeight="1" x14ac:dyDescent="0.35">
      <c r="A135" s="7"/>
      <c r="B135"/>
      <c r="C135" s="30" t="s">
        <v>24</v>
      </c>
      <c r="D135" s="83"/>
      <c r="E135" s="32" t="s">
        <v>94</v>
      </c>
      <c r="F135" s="33"/>
      <c r="G135" s="32" t="s">
        <v>95</v>
      </c>
      <c r="H135" s="32"/>
      <c r="I135" s="30" t="s">
        <v>25</v>
      </c>
      <c r="J135" s="31"/>
    </row>
    <row r="136" spans="1:14" ht="39" x14ac:dyDescent="0.35">
      <c r="A136" s="11" t="s">
        <v>26</v>
      </c>
      <c r="B136" s="12" t="s">
        <v>27</v>
      </c>
      <c r="C136" s="12" t="s">
        <v>39</v>
      </c>
      <c r="D136" s="12" t="s">
        <v>40</v>
      </c>
      <c r="E136" s="12" t="s">
        <v>43</v>
      </c>
      <c r="F136" s="12" t="s">
        <v>44</v>
      </c>
      <c r="G136" s="12" t="s">
        <v>45</v>
      </c>
      <c r="H136" s="12" t="s">
        <v>46</v>
      </c>
      <c r="I136" s="12" t="s">
        <v>47</v>
      </c>
      <c r="J136" s="13" t="s">
        <v>48</v>
      </c>
    </row>
    <row r="137" spans="1:14" ht="36" x14ac:dyDescent="0.35">
      <c r="A137" s="14" t="s">
        <v>71</v>
      </c>
      <c r="B137" s="15" t="s">
        <v>72</v>
      </c>
      <c r="C137" s="16">
        <v>12000</v>
      </c>
      <c r="D137" s="17">
        <v>12583172.17</v>
      </c>
      <c r="E137" s="17">
        <v>6700</v>
      </c>
      <c r="F137" s="17">
        <v>6788610.6699999999</v>
      </c>
      <c r="G137" s="18">
        <v>7680</v>
      </c>
      <c r="H137" s="17">
        <v>6864337.2599999998</v>
      </c>
      <c r="I137" s="26">
        <f>+Tabla13458[[#This Row],[Física 
(E)]]/Tabla13458[[#This Row],[Física
(C)]]</f>
        <v>1.146268656716418</v>
      </c>
      <c r="J137" s="26">
        <f>+Tabla13458[[#This Row],[Financiera 
 (F)]]/Tabla13458[[#This Row],[Financiera
(D)]]</f>
        <v>1.0111549466718792</v>
      </c>
    </row>
    <row r="138" spans="1:14" ht="15.5" x14ac:dyDescent="0.35">
      <c r="A138" s="37" t="s">
        <v>28</v>
      </c>
      <c r="B138" s="38"/>
      <c r="C138" s="38"/>
      <c r="D138" s="38"/>
      <c r="E138" s="38"/>
      <c r="F138" s="38"/>
      <c r="G138" s="38"/>
      <c r="H138" s="38"/>
      <c r="I138" s="38"/>
      <c r="J138" s="39"/>
    </row>
    <row r="139" spans="1:14" ht="15.5" x14ac:dyDescent="0.35">
      <c r="A139" s="52" t="s">
        <v>29</v>
      </c>
      <c r="B139" s="53"/>
      <c r="C139" s="53"/>
      <c r="D139" s="53"/>
      <c r="E139" s="53"/>
      <c r="F139" s="53"/>
      <c r="G139" s="53"/>
      <c r="H139" s="53"/>
      <c r="I139" s="53"/>
      <c r="J139" s="54"/>
    </row>
    <row r="140" spans="1:14" x14ac:dyDescent="0.35">
      <c r="A140" s="19" t="s">
        <v>30</v>
      </c>
      <c r="B140" s="50" t="s">
        <v>81</v>
      </c>
      <c r="C140" s="50"/>
      <c r="D140" s="50"/>
      <c r="E140" s="50"/>
      <c r="F140" s="50"/>
      <c r="G140" s="50"/>
      <c r="H140" s="50"/>
      <c r="I140" s="50"/>
      <c r="J140" s="51"/>
    </row>
    <row r="141" spans="1:14" x14ac:dyDescent="0.35">
      <c r="A141" s="19" t="s">
        <v>31</v>
      </c>
      <c r="B141" s="50" t="s">
        <v>74</v>
      </c>
      <c r="C141" s="50"/>
      <c r="D141" s="50"/>
      <c r="E141" s="50"/>
      <c r="F141" s="50"/>
      <c r="G141" s="50"/>
      <c r="H141" s="50"/>
      <c r="I141" s="50"/>
      <c r="J141" s="51"/>
    </row>
    <row r="142" spans="1:14" x14ac:dyDescent="0.35">
      <c r="A142" s="19" t="s">
        <v>32</v>
      </c>
      <c r="B142" s="50"/>
      <c r="C142" s="50"/>
      <c r="D142" s="50"/>
      <c r="E142" s="50"/>
      <c r="F142" s="50"/>
      <c r="G142" s="50"/>
      <c r="H142" s="50"/>
      <c r="I142" s="50"/>
      <c r="J142" s="51"/>
    </row>
    <row r="143" spans="1:14" ht="29" x14ac:dyDescent="0.35">
      <c r="A143" s="19" t="s">
        <v>33</v>
      </c>
      <c r="B143" s="50" t="s">
        <v>100</v>
      </c>
      <c r="C143" s="50"/>
      <c r="D143" s="50"/>
      <c r="E143" s="50"/>
      <c r="F143" s="50"/>
      <c r="G143" s="50"/>
      <c r="H143" s="50"/>
      <c r="I143" s="50"/>
      <c r="J143" s="51"/>
    </row>
    <row r="144" spans="1:14" ht="15.5" x14ac:dyDescent="0.35">
      <c r="A144" s="37" t="s">
        <v>34</v>
      </c>
      <c r="B144" s="38"/>
      <c r="C144" s="38"/>
      <c r="D144" s="38"/>
      <c r="E144" s="38"/>
      <c r="F144" s="38"/>
      <c r="G144" s="38"/>
      <c r="H144" s="38"/>
      <c r="I144" s="38"/>
      <c r="J144" s="39"/>
    </row>
    <row r="145" spans="1:10" ht="15.5" x14ac:dyDescent="0.35">
      <c r="A145" s="40" t="s">
        <v>35</v>
      </c>
      <c r="B145" s="41"/>
      <c r="C145" s="41"/>
      <c r="D145" s="41"/>
      <c r="E145" s="41"/>
      <c r="F145" s="41"/>
      <c r="G145" s="41"/>
      <c r="H145" s="41"/>
      <c r="I145" s="41"/>
      <c r="J145" s="42"/>
    </row>
    <row r="146" spans="1:10" x14ac:dyDescent="0.35">
      <c r="A146" s="43"/>
      <c r="B146" s="44"/>
      <c r="C146" s="44"/>
      <c r="D146" s="44"/>
      <c r="E146" s="44"/>
      <c r="F146" s="44"/>
      <c r="G146" s="44"/>
      <c r="H146" s="44"/>
      <c r="I146" s="44"/>
      <c r="J146" s="45"/>
    </row>
    <row r="147" spans="1:10" x14ac:dyDescent="0.35">
      <c r="A147" s="25"/>
      <c r="B147" s="25"/>
      <c r="C147" s="25"/>
      <c r="D147" s="25"/>
      <c r="E147" s="25"/>
      <c r="F147" s="25"/>
      <c r="G147" s="25"/>
      <c r="H147" s="25"/>
      <c r="I147" s="25"/>
      <c r="J147" s="25"/>
    </row>
    <row r="148" spans="1:10" x14ac:dyDescent="0.35">
      <c r="A148" s="84" t="s">
        <v>42</v>
      </c>
      <c r="B148" s="84"/>
      <c r="C148" s="84"/>
      <c r="D148" s="84"/>
      <c r="E148" s="84"/>
      <c r="F148" s="84"/>
      <c r="G148" s="84"/>
      <c r="H148" s="84"/>
      <c r="I148" s="84"/>
      <c r="J148" s="84"/>
    </row>
    <row r="149" spans="1:10" x14ac:dyDescent="0.35">
      <c r="A149" s="86"/>
      <c r="B149" s="86"/>
      <c r="C149" s="86"/>
      <c r="D149" s="86"/>
      <c r="F149" s="86"/>
      <c r="G149" s="86"/>
      <c r="H149" s="86"/>
      <c r="I149" s="86"/>
      <c r="J149" s="86"/>
    </row>
    <row r="150" spans="1:10" x14ac:dyDescent="0.35">
      <c r="A150" s="86"/>
      <c r="B150" s="86"/>
      <c r="C150" s="86"/>
      <c r="D150" s="86"/>
      <c r="F150" s="86"/>
      <c r="G150" s="86"/>
      <c r="H150" s="86"/>
      <c r="I150" s="86"/>
      <c r="J150" s="86"/>
    </row>
    <row r="151" spans="1:10" x14ac:dyDescent="0.35">
      <c r="A151" s="87"/>
      <c r="B151" s="87"/>
      <c r="C151" s="87"/>
      <c r="D151" s="87"/>
      <c r="F151" s="87"/>
      <c r="G151" s="87"/>
      <c r="H151" s="87"/>
      <c r="I151" s="87"/>
      <c r="J151" s="87"/>
    </row>
    <row r="152" spans="1:10" x14ac:dyDescent="0.35">
      <c r="A152" s="85" t="s">
        <v>82</v>
      </c>
      <c r="B152" s="85"/>
      <c r="C152" s="85"/>
      <c r="D152" s="85"/>
      <c r="F152" s="85" t="s">
        <v>83</v>
      </c>
      <c r="G152" s="85"/>
      <c r="H152" s="85"/>
      <c r="I152" s="85"/>
      <c r="J152" s="85"/>
    </row>
    <row r="153" spans="1:10" x14ac:dyDescent="0.35">
      <c r="A153" s="85" t="s">
        <v>84</v>
      </c>
      <c r="B153" s="85"/>
      <c r="C153" s="85"/>
      <c r="D153" s="85"/>
      <c r="F153" s="85" t="s">
        <v>85</v>
      </c>
      <c r="G153" s="85"/>
      <c r="H153" s="85"/>
      <c r="I153" s="85"/>
      <c r="J153" s="85"/>
    </row>
  </sheetData>
  <mergeCells count="178">
    <mergeCell ref="A152:D152"/>
    <mergeCell ref="F152:J152"/>
    <mergeCell ref="A153:D153"/>
    <mergeCell ref="F153:J153"/>
    <mergeCell ref="A144:J144"/>
    <mergeCell ref="A145:J145"/>
    <mergeCell ref="A146:J146"/>
    <mergeCell ref="A148:J148"/>
    <mergeCell ref="A149:D151"/>
    <mergeCell ref="F149:J151"/>
    <mergeCell ref="A139:J139"/>
    <mergeCell ref="B140:J140"/>
    <mergeCell ref="B141:J141"/>
    <mergeCell ref="B142:J142"/>
    <mergeCell ref="B143:J143"/>
    <mergeCell ref="C135:D135"/>
    <mergeCell ref="E135:F135"/>
    <mergeCell ref="G135:H135"/>
    <mergeCell ref="I135:J135"/>
    <mergeCell ref="A138:J138"/>
    <mergeCell ref="A133:B133"/>
    <mergeCell ref="C133:E133"/>
    <mergeCell ref="F133:H133"/>
    <mergeCell ref="I133:J133"/>
    <mergeCell ref="A134:J134"/>
    <mergeCell ref="A131:J131"/>
    <mergeCell ref="A132:B132"/>
    <mergeCell ref="C132:E132"/>
    <mergeCell ref="F132:H132"/>
    <mergeCell ref="I132:J132"/>
    <mergeCell ref="B126:J126"/>
    <mergeCell ref="B127:J127"/>
    <mergeCell ref="B128:J128"/>
    <mergeCell ref="B129:J129"/>
    <mergeCell ref="A130:J130"/>
    <mergeCell ref="A121:J121"/>
    <mergeCell ref="C122:J122"/>
    <mergeCell ref="C123:J123"/>
    <mergeCell ref="C124:J124"/>
    <mergeCell ref="A125:J125"/>
    <mergeCell ref="B116:J116"/>
    <mergeCell ref="B117:J117"/>
    <mergeCell ref="B118:J118"/>
    <mergeCell ref="B119:J119"/>
    <mergeCell ref="B120:J120"/>
    <mergeCell ref="A109:J109"/>
    <mergeCell ref="A110:J110"/>
    <mergeCell ref="A111:J111"/>
    <mergeCell ref="A114:J114"/>
    <mergeCell ref="A115:J115"/>
    <mergeCell ref="A104:J104"/>
    <mergeCell ref="B105:J105"/>
    <mergeCell ref="B106:J106"/>
    <mergeCell ref="B107:J107"/>
    <mergeCell ref="B108:J108"/>
    <mergeCell ref="C100:D100"/>
    <mergeCell ref="E100:F100"/>
    <mergeCell ref="G100:H100"/>
    <mergeCell ref="I100:J100"/>
    <mergeCell ref="A103:J103"/>
    <mergeCell ref="A98:B98"/>
    <mergeCell ref="C98:E98"/>
    <mergeCell ref="F98:H98"/>
    <mergeCell ref="I98:J98"/>
    <mergeCell ref="A99:J99"/>
    <mergeCell ref="A95:J95"/>
    <mergeCell ref="A96:J96"/>
    <mergeCell ref="A97:B97"/>
    <mergeCell ref="C97:E97"/>
    <mergeCell ref="F97:H97"/>
    <mergeCell ref="I97:J97"/>
    <mergeCell ref="A90:J90"/>
    <mergeCell ref="B91:J91"/>
    <mergeCell ref="B92:J92"/>
    <mergeCell ref="B93:J93"/>
    <mergeCell ref="B94:J94"/>
    <mergeCell ref="B85:J85"/>
    <mergeCell ref="A86:J86"/>
    <mergeCell ref="C87:J87"/>
    <mergeCell ref="C88:J88"/>
    <mergeCell ref="C89:J89"/>
    <mergeCell ref="A80:J80"/>
    <mergeCell ref="B81:J81"/>
    <mergeCell ref="B82:J82"/>
    <mergeCell ref="B83:J83"/>
    <mergeCell ref="B84:J84"/>
    <mergeCell ref="A72:J72"/>
    <mergeCell ref="A73:J73"/>
    <mergeCell ref="A74:J74"/>
    <mergeCell ref="A76:J76"/>
    <mergeCell ref="A79:J79"/>
    <mergeCell ref="A75:J75"/>
    <mergeCell ref="A67:J67"/>
    <mergeCell ref="B68:J68"/>
    <mergeCell ref="B69:J69"/>
    <mergeCell ref="B70:J70"/>
    <mergeCell ref="B71:J71"/>
    <mergeCell ref="C63:D63"/>
    <mergeCell ref="E63:F63"/>
    <mergeCell ref="G63:H63"/>
    <mergeCell ref="I63:J63"/>
    <mergeCell ref="A66:J66"/>
    <mergeCell ref="A61:B61"/>
    <mergeCell ref="C61:E61"/>
    <mergeCell ref="F61:H61"/>
    <mergeCell ref="I61:J61"/>
    <mergeCell ref="A62:J62"/>
    <mergeCell ref="B57:J57"/>
    <mergeCell ref="A58:J58"/>
    <mergeCell ref="A59:J59"/>
    <mergeCell ref="A60:B60"/>
    <mergeCell ref="C60:E60"/>
    <mergeCell ref="F60:H60"/>
    <mergeCell ref="I60:J60"/>
    <mergeCell ref="C52:J52"/>
    <mergeCell ref="A53:J53"/>
    <mergeCell ref="B54:J54"/>
    <mergeCell ref="B55:J55"/>
    <mergeCell ref="B56:J56"/>
    <mergeCell ref="B47:J47"/>
    <mergeCell ref="B48:J48"/>
    <mergeCell ref="A49:J49"/>
    <mergeCell ref="C50:J50"/>
    <mergeCell ref="C51:J51"/>
    <mergeCell ref="A42:J42"/>
    <mergeCell ref="A43:J43"/>
    <mergeCell ref="B44:J44"/>
    <mergeCell ref="B45:J45"/>
    <mergeCell ref="B46:J46"/>
    <mergeCell ref="C16:J16"/>
    <mergeCell ref="A6:J6"/>
    <mergeCell ref="A7:J7"/>
    <mergeCell ref="A8:J8"/>
    <mergeCell ref="A14:J14"/>
    <mergeCell ref="C15:J15"/>
    <mergeCell ref="C17:J17"/>
    <mergeCell ref="A18:J18"/>
    <mergeCell ref="B19:J19"/>
    <mergeCell ref="B20:J20"/>
    <mergeCell ref="B21:J21"/>
    <mergeCell ref="A23:J23"/>
    <mergeCell ref="A24:J24"/>
    <mergeCell ref="A25:B25"/>
    <mergeCell ref="I25:J25"/>
    <mergeCell ref="C25:E25"/>
    <mergeCell ref="F25:H25"/>
    <mergeCell ref="C28:D28"/>
    <mergeCell ref="G28:H28"/>
    <mergeCell ref="B2:J2"/>
    <mergeCell ref="B3:C3"/>
    <mergeCell ref="D3:H3"/>
    <mergeCell ref="B4:C4"/>
    <mergeCell ref="D4:H4"/>
    <mergeCell ref="A5:J5"/>
    <mergeCell ref="B9:J9"/>
    <mergeCell ref="B12:J12"/>
    <mergeCell ref="B13:J13"/>
    <mergeCell ref="I28:J28"/>
    <mergeCell ref="E28:F28"/>
    <mergeCell ref="C26:E26"/>
    <mergeCell ref="F26:H26"/>
    <mergeCell ref="A37:J37"/>
    <mergeCell ref="A38:J38"/>
    <mergeCell ref="A39:J39"/>
    <mergeCell ref="A41:J41"/>
    <mergeCell ref="B10:J10"/>
    <mergeCell ref="B11:J11"/>
    <mergeCell ref="B22:J22"/>
    <mergeCell ref="A31:J31"/>
    <mergeCell ref="A32:J32"/>
    <mergeCell ref="B33:J33"/>
    <mergeCell ref="B34:J34"/>
    <mergeCell ref="B35:J35"/>
    <mergeCell ref="B36:J36"/>
    <mergeCell ref="A26:B26"/>
    <mergeCell ref="I26:J26"/>
    <mergeCell ref="A27:J27"/>
    <mergeCell ref="A40:J40"/>
  </mergeCells>
  <phoneticPr fontId="22" type="noConversion"/>
  <dataValidations count="16">
    <dataValidation allowBlank="1" showInputMessage="1" showErrorMessage="1" prompt="Monto ejecutado en el trimestre" sqref="H29:H30 H64:H65 H101:H102 H136:H137" xr:uid="{90E46E24-8E3F-4224-9F5D-F387CD76556E}"/>
    <dataValidation allowBlank="1" showInputMessage="1" showErrorMessage="1" prompt="Meta alcanzada en el trimestre" sqref="G29:G30 G64:G65 G101:G102 G136:G137" xr:uid="{078E0B3D-C3D5-4323-9A6F-7DD5AA0A91C9}"/>
    <dataValidation allowBlank="1" showInputMessage="1" showErrorMessage="1" prompt="Monto presupuestado para el producto" sqref="D29:D30 E30:F30 F29 D136:D137 D65:F65 F64 D64 D102:F102 F101 D101 F136:F137 E137" xr:uid="{247AEBBA-5BB4-404D-982B-514E41C68A75}"/>
    <dataValidation allowBlank="1" showInputMessage="1" showErrorMessage="1" prompt="Meta anual del indicador" sqref="C29:C30 E29 E64 C101:C102 E101 C64:C65 E136 C136:C137" xr:uid="{F1CB8B99-164D-4F51-9E69-AECE57493A93}"/>
    <dataValidation allowBlank="1" showInputMessage="1" showErrorMessage="1" prompt="Nombre del indicador" sqref="B29:B30 B64:B65 B101:B102 B136:B137" xr:uid="{3FF3C7F1-052B-4689-97E1-0EEC782A6AE3}"/>
    <dataValidation allowBlank="1" showInputMessage="1" showErrorMessage="1" prompt="Nombre de cada producto" sqref="A29:A30 A64:A65 A101:A102 A136:A137" xr:uid="{2947E0C5-61A1-48DD-8DCD-04F9232477FC}"/>
    <dataValidation allowBlank="1" showInputMessage="1" showErrorMessage="1" prompt="¿En qué consiste el programa?" sqref="B20:J20 B55:J55 B92:J92 B127:J127" xr:uid="{560FC5A9-FF43-4716-9F7E-B2B93944CE32}"/>
    <dataValidation allowBlank="1" showInputMessage="1" showErrorMessage="1" prompt="Presupuesto del programa" sqref="A26:C26 F26 A98:C98 F98 F61 A61:C61 F133 A133:C133" xr:uid="{2C90DB71-EB15-47FB-969B-D3C6779E55E0}"/>
    <dataValidation allowBlank="1" showInputMessage="1" showErrorMessage="1" prompt="Oportunidades de mejora identificadas" sqref="A146:J147 B39:J39 A111:J111 A39:A40 A74:A75 B74:J74" xr:uid="{DA848EFB-3FC8-4206-B557-B09F4E34DBE3}"/>
    <dataValidation allowBlank="1" showInputMessage="1" showErrorMessage="1" prompt="De existir desvío, explicar razones." sqref="B108:J108 B36:J36 B71:J71 B143:J143" xr:uid="{15752D16-318A-466B-84D2-F16C378EE918}"/>
    <dataValidation allowBlank="1" showInputMessage="1" showErrorMessage="1" prompt="1. Describir lo plasmado en el presupuesto_x000a_2. Describir lo alcanzado en términos financieros y de producción " sqref="B35 B70 B107 B142" xr:uid="{A72D67B3-A10B-4E8F-9A22-A756D2816C9A}"/>
    <dataValidation allowBlank="1" showInputMessage="1" showErrorMessage="1" prompt="¿En qué consiste el producto? su objetivo" sqref="B34:J34 B69:J69 B106:J106 B141:J141" xr:uid="{9E88C68F-8C27-424A-8B89-FD3AC001BADA}"/>
    <dataValidation allowBlank="1" showInputMessage="1" showErrorMessage="1" prompt="¿A quién va dirigido el programa?, ¿qué característica tiene esta población que requiere ser beneficiada?" sqref="B21:J21 B56:J56 B93:J93 B128:J128" xr:uid="{1FFB9F1E-EF31-41EC-B53B-31C71B45A0F7}"/>
    <dataValidation allowBlank="1" showInputMessage="1" prompt="Nombre del capítulo" sqref="B9:J11 B44:J46 B81:J83 B116:J118" xr:uid="{7B510400-5492-4460-9A17-6F9C9401B683}"/>
    <dataValidation allowBlank="1" sqref="A9 A44 A81 A116" xr:uid="{4E4D531B-D39C-42CD-8509-9C2E6575184D}"/>
    <dataValidation allowBlank="1" showInputMessage="1" showErrorMessage="1" prompt="Nombre del producto" sqref="B68:J68 B105:J105 B140:J140" xr:uid="{0E442AC1-9EDF-495E-A003-28A18D7DA443}"/>
  </dataValidations>
  <pageMargins left="0.70866141732283472" right="0.70866141732283472" top="0.74803149606299213" bottom="0.74803149606299213" header="0.31496062992125984" footer="0.31496062992125984"/>
  <pageSetup scale="65" orientation="portrait" r:id="rId1"/>
  <drawing r:id="rId2"/>
  <tableParts count="4">
    <tablePart r:id="rId3"/>
    <tablePart r:id="rId4"/>
    <tablePart r:id="rId5"/>
    <tablePart r:id="rId6"/>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6143444546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Edmundo Antonio Vizcaino Herrera</cp:lastModifiedBy>
  <cp:lastPrinted>2026-02-02T13:12:37Z</cp:lastPrinted>
  <dcterms:created xsi:type="dcterms:W3CDTF">2021-03-22T15:50:10Z</dcterms:created>
  <dcterms:modified xsi:type="dcterms:W3CDTF">2026-02-02T13:13:01Z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f2bcec3-c3a9-4868-9744-606b2001de26_Enabled">
    <vt:lpwstr>true</vt:lpwstr>
  </property>
  <property fmtid="{D5CDD505-2E9C-101B-9397-08002B2CF9AE}" pid="3" name="MSIP_Label_7f2bcec3-c3a9-4868-9744-606b2001de26_SetDate">
    <vt:lpwstr>2025-07-21T17:04:46Z</vt:lpwstr>
  </property>
  <property fmtid="{D5CDD505-2E9C-101B-9397-08002B2CF9AE}" pid="4" name="MSIP_Label_7f2bcec3-c3a9-4868-9744-606b2001de26_Method">
    <vt:lpwstr>Standard</vt:lpwstr>
  </property>
  <property fmtid="{D5CDD505-2E9C-101B-9397-08002B2CF9AE}" pid="5" name="MSIP_Label_7f2bcec3-c3a9-4868-9744-606b2001de26_Name">
    <vt:lpwstr>Informacion valiosa</vt:lpwstr>
  </property>
  <property fmtid="{D5CDD505-2E9C-101B-9397-08002B2CF9AE}" pid="6" name="MSIP_Label_7f2bcec3-c3a9-4868-9744-606b2001de26_SiteId">
    <vt:lpwstr>00983dbf-8138-4022-9021-e6a546c176e3</vt:lpwstr>
  </property>
  <property fmtid="{D5CDD505-2E9C-101B-9397-08002B2CF9AE}" pid="7" name="MSIP_Label_7f2bcec3-c3a9-4868-9744-606b2001de26_ActionId">
    <vt:lpwstr>1d83581b-77de-4c91-858a-f532a1643757</vt:lpwstr>
  </property>
  <property fmtid="{D5CDD505-2E9C-101B-9397-08002B2CF9AE}" pid="8" name="MSIP_Label_7f2bcec3-c3a9-4868-9744-606b2001de26_ContentBits">
    <vt:lpwstr>0</vt:lpwstr>
  </property>
  <property fmtid="{D5CDD505-2E9C-101B-9397-08002B2CF9AE}" pid="9" name="MSIP_Label_7f2bcec3-c3a9-4868-9744-606b2001de26_Tag">
    <vt:lpwstr>10, 3, 0, 1</vt:lpwstr>
  </property>
</Properties>
</file>