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2. Febrero\0. Estados Financiero\Portal\"/>
    </mc:Choice>
  </mc:AlternateContent>
  <xr:revisionPtr revIDLastSave="0" documentId="13_ncr:1_{B11348E2-7524-444A-BDAF-D830CA8114DC}" xr6:coauthVersionLast="47" xr6:coauthVersionMax="47" xr10:uidLastSave="{00000000-0000-0000-0000-000000000000}"/>
  <bookViews>
    <workbookView xWindow="-120" yWindow="-120" windowWidth="29040" windowHeight="15840" xr2:uid="{297393BF-45F4-4147-9A6B-FC11B3C2CD3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Financiero'!$B$6:$G$28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 ERF-Rendimiento Financiero'!$B$1:$G$38</definedName>
    <definedName name="_xlnm.Print_Area">#REF!</definedName>
    <definedName name="PRINT_AREA_MI">#REF!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H19" i="1"/>
  <c r="I19" i="1" s="1"/>
  <c r="K19" i="1"/>
  <c r="J18" i="1"/>
  <c r="K18" i="1" s="1"/>
  <c r="H18" i="1"/>
  <c r="I18" i="1"/>
  <c r="J17" i="1"/>
  <c r="K17" i="1" s="1"/>
  <c r="H17" i="1"/>
  <c r="I17" i="1" s="1"/>
  <c r="J16" i="1"/>
  <c r="H16" i="1"/>
  <c r="I16" i="1" s="1"/>
  <c r="K16" i="1"/>
  <c r="J15" i="1"/>
  <c r="H15" i="1"/>
  <c r="G21" i="1"/>
  <c r="E21" i="1"/>
  <c r="J11" i="1"/>
  <c r="H11" i="1"/>
  <c r="K11" i="1"/>
  <c r="I11" i="1"/>
  <c r="J10" i="1"/>
  <c r="K10" i="1" s="1"/>
  <c r="H10" i="1"/>
  <c r="I10" i="1"/>
  <c r="J9" i="1"/>
  <c r="H9" i="1"/>
  <c r="I9" i="1" s="1"/>
  <c r="K9" i="1"/>
  <c r="J8" i="1"/>
  <c r="H8" i="1"/>
  <c r="I8" i="1" s="1"/>
  <c r="G12" i="1"/>
  <c r="E12" i="1"/>
  <c r="E23" i="1" l="1"/>
  <c r="G23" i="1"/>
  <c r="I15" i="1"/>
  <c r="K8" i="1"/>
  <c r="K15" i="1"/>
</calcChain>
</file>

<file path=xl/sharedStrings.xml><?xml version="1.0" encoding="utf-8"?>
<sst xmlns="http://schemas.openxmlformats.org/spreadsheetml/2006/main" count="34" uniqueCount="29">
  <si>
    <t>Estado de Rendimiento Financiero</t>
  </si>
  <si>
    <t>(Valores en RD$ pesos)</t>
  </si>
  <si>
    <t xml:space="preserve">Notas 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</si>
  <si>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</si>
  <si>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</si>
  <si>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</si>
  <si>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</si>
  <si>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</si>
  <si>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>(a)</t>
  </si>
  <si>
    <t xml:space="preserve">Ingresos por transacciones con contraprestación </t>
  </si>
  <si>
    <t>(b)</t>
  </si>
  <si>
    <t>Transferencias</t>
  </si>
  <si>
    <t>(c)</t>
  </si>
  <si>
    <t xml:space="preserve">Recargos, multas y otros ingresos  </t>
  </si>
  <si>
    <t>(d)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</si>
  <si>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</si>
  <si>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</si>
  <si>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</si>
  <si>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</si>
  <si>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</si>
  <si>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</si>
  <si>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</si>
  <si>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</si>
  <si>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>(e)</t>
  </si>
  <si>
    <t xml:space="preserve">Gastos financieros </t>
  </si>
  <si>
    <t>(f)</t>
  </si>
  <si>
    <t>Total gastos</t>
  </si>
  <si>
    <t>Resultados positivos (ahorro) / negativo (desahorro)</t>
  </si>
  <si>
    <t>Del ejercicio terminado al 28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</si>
</sst>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21249</xdr:rowOff>
    </xdr:from>
    <xdr:to>
      <xdr:col>2</xdr:col>
      <xdr:colOff>842596</xdr:colOff>
      <xdr:row>2</xdr:row>
      <xdr:rowOff>146539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B6D1B-5705-40F1-A81B-13561428AED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1249"/>
          <a:ext cx="1014046" cy="50629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2.%20Febrero/0.%20Estados%20Financiero/Estados%20Financieros%20febrero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2"/>
      <sheetName val="Balanza 202202"/>
      <sheetName val="Balanza 202102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2">
          <cell r="O432">
            <v>481183602.72000003</v>
          </cell>
          <cell r="Q432">
            <v>461062326.61000001</v>
          </cell>
        </row>
        <row r="450">
          <cell r="O450">
            <v>72833977.200000003</v>
          </cell>
          <cell r="Q450">
            <v>67521383.379999995</v>
          </cell>
        </row>
        <row r="456">
          <cell r="O456">
            <v>551084834.90999997</v>
          </cell>
          <cell r="Q456">
            <v>540034392.51999998</v>
          </cell>
        </row>
        <row r="470">
          <cell r="O470">
            <v>18217292.630000003</v>
          </cell>
          <cell r="Q470">
            <v>49731862.079999998</v>
          </cell>
        </row>
        <row r="485">
          <cell r="O485">
            <v>751050611.44999993</v>
          </cell>
          <cell r="Q485">
            <v>758931327.91999996</v>
          </cell>
        </row>
        <row r="509">
          <cell r="O509">
            <v>47362642.450000003</v>
          </cell>
          <cell r="Q509">
            <v>26850563.200000003</v>
          </cell>
        </row>
        <row r="585">
          <cell r="O585">
            <v>31167956.48</v>
          </cell>
          <cell r="Q585">
            <v>38840750.07</v>
          </cell>
        </row>
        <row r="598">
          <cell r="O598">
            <v>23883724.549999997</v>
          </cell>
          <cell r="Q598">
            <v>23593396.269999996</v>
          </cell>
        </row>
        <row r="673">
          <cell r="O673">
            <v>119028258.19999999</v>
          </cell>
          <cell r="Q673">
            <v>121219120.11</v>
          </cell>
        </row>
        <row r="680">
          <cell r="O680">
            <v>4994973.7</v>
          </cell>
          <cell r="Q680">
            <v>5911171.7800000003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1C49F-EB35-413C-A21C-1B954733DB4D}">
  <sheetPr>
    <tabColor theme="9" tint="-0.499984740745262"/>
  </sheetPr>
  <dimension ref="A1:K63"/>
  <sheetViews>
    <sheetView showGridLines="0" tabSelected="1" zoomScale="130" zoomScaleNormal="130" workbookViewId="0">
      <selection activeCell="E27" sqref="E27"/>
    </sheetView>
  </sheetViews>
  <sheetFormatPr defaultColWidth="11.42578125" defaultRowHeight="15" x14ac:dyDescent="0.25"/>
  <cols>
    <col min="2" max="2" width="2.85546875" customWidth="1"/>
    <col min="3" max="3" width="40.42578125" customWidth="1"/>
    <col min="4" max="4" width="7" hidden="1" customWidth="1"/>
    <col min="5" max="5" width="16.42578125" bestFit="1" customWidth="1"/>
    <col min="6" max="6" width="1.7109375" customWidth="1"/>
    <col min="7" max="7" width="15.5703125" bestFit="1" customWidth="1"/>
    <col min="8" max="8" width="13.5703125" hidden="1" customWidth="1"/>
    <col min="9" max="9" width="12" hidden="1" customWidth="1"/>
    <col min="10" max="10" width="13.5703125" hidden="1" customWidth="1"/>
    <col min="11" max="11" width="12.5703125" hidden="1" customWidth="1"/>
  </cols>
  <sheetData>
    <row r="1" spans="1:11" x14ac:dyDescent="0.25">
      <c r="A1" s="1"/>
      <c r="B1" s="16" t="s">
        <v>0</v>
      </c>
      <c r="C1" s="16"/>
      <c r="D1" s="16"/>
      <c r="E1" s="16"/>
      <c r="F1" s="16"/>
      <c r="G1" s="16"/>
      <c r="H1" s="1"/>
      <c r="I1" s="1"/>
      <c r="J1" s="1"/>
      <c r="K1" s="1"/>
    </row>
    <row r="2" spans="1:11" x14ac:dyDescent="0.25">
      <c r="A2" s="1"/>
      <c r="B2" s="16" t="s">
        <v>28</v>
      </c>
      <c r="C2" s="16"/>
      <c r="D2" s="16"/>
      <c r="E2" s="16"/>
      <c r="F2" s="16"/>
      <c r="G2" s="16"/>
      <c r="H2" s="1"/>
      <c r="I2" s="1"/>
      <c r="J2" s="1"/>
      <c r="K2" s="1"/>
    </row>
    <row r="3" spans="1:11" x14ac:dyDescent="0.25">
      <c r="A3" s="1"/>
      <c r="B3" s="16" t="s">
        <v>1</v>
      </c>
      <c r="C3" s="16"/>
      <c r="D3" s="16"/>
      <c r="E3" s="16"/>
      <c r="F3" s="16"/>
      <c r="G3" s="16"/>
      <c r="H3" s="1"/>
      <c r="I3" s="1"/>
      <c r="J3" s="1"/>
      <c r="K3" s="1"/>
    </row>
    <row r="4" spans="1:11" x14ac:dyDescent="0.25">
      <c r="A4" s="1"/>
      <c r="B4" s="2"/>
      <c r="C4" s="3"/>
      <c r="D4" s="4"/>
      <c r="E4" s="2"/>
      <c r="F4" s="2"/>
      <c r="G4" s="2"/>
      <c r="H4" s="1"/>
      <c r="I4" s="1"/>
      <c r="J4" s="1"/>
      <c r="K4" s="1"/>
    </row>
    <row r="5" spans="1:11" x14ac:dyDescent="0.25">
      <c r="A5" s="1"/>
      <c r="B5" s="2"/>
      <c r="C5" s="3"/>
      <c r="D5" s="4"/>
      <c r="E5" s="2"/>
      <c r="F5" s="2"/>
      <c r="G5" s="2"/>
      <c r="H5" s="1"/>
      <c r="I5" s="1"/>
      <c r="J5" s="1"/>
      <c r="K5" s="1"/>
    </row>
    <row r="6" spans="1:11" x14ac:dyDescent="0.25">
      <c r="A6" s="1"/>
      <c r="B6" s="2"/>
      <c r="C6" s="2"/>
      <c r="D6" s="5" t="s">
        <v>2</v>
      </c>
      <c r="E6" s="5">
        <v>2022</v>
      </c>
      <c r="F6" s="4"/>
      <c r="G6" s="5">
        <v>2021</v>
      </c>
      <c r="H6" s="5" t="s">
        <v>3</v>
      </c>
      <c r="I6" s="5" t="s">
        <v>4</v>
      </c>
      <c r="J6" s="5" t="s">
        <v>5</v>
      </c>
      <c r="K6" s="5" t="s">
        <v>4</v>
      </c>
    </row>
    <row r="7" spans="1:11" x14ac:dyDescent="0.25">
      <c r="A7" s="1"/>
      <c r="B7" s="3" t="s">
        <v>6</v>
      </c>
      <c r="C7" s="6"/>
      <c r="D7" s="4">
        <v>20</v>
      </c>
      <c r="E7" s="7"/>
      <c r="F7" s="8"/>
      <c r="G7" s="8"/>
      <c r="H7" s="1"/>
      <c r="I7" s="1"/>
      <c r="J7" s="1"/>
      <c r="K7" s="1"/>
    </row>
    <row r="8" spans="1:11" x14ac:dyDescent="0.25">
      <c r="A8" s="1">
        <v>4.0999999999999996</v>
      </c>
      <c r="B8" s="2"/>
      <c r="C8" s="2" t="s">
        <v>7</v>
      </c>
      <c r="D8" s="9" t="s">
        <v>8</v>
      </c>
      <c r="E8" s="10">
        <v>481183601.72000003</v>
      </c>
      <c r="F8" s="11"/>
      <c r="G8" s="10">
        <v>461062326.61000001</v>
      </c>
      <c r="H8" s="10">
        <f>[55]Notas!$O$432</f>
        <v>481183602.72000003</v>
      </c>
      <c r="I8" s="12">
        <f>E8-H8</f>
        <v>-1</v>
      </c>
      <c r="J8" s="10">
        <f>[55]Notas!$Q$432</f>
        <v>461062326.61000001</v>
      </c>
      <c r="K8" s="12">
        <f>G8-J8</f>
        <v>0</v>
      </c>
    </row>
    <row r="9" spans="1:11" x14ac:dyDescent="0.25">
      <c r="A9" s="1">
        <v>4.2</v>
      </c>
      <c r="B9" s="2"/>
      <c r="C9" s="2" t="s">
        <v>9</v>
      </c>
      <c r="D9" s="9" t="s">
        <v>10</v>
      </c>
      <c r="E9" s="10">
        <v>72833977.200000003</v>
      </c>
      <c r="F9" s="11"/>
      <c r="G9" s="10">
        <v>67336173.379999995</v>
      </c>
      <c r="H9" s="10">
        <f>[55]Notas!$O$450</f>
        <v>72833977.200000003</v>
      </c>
      <c r="I9" s="12">
        <f t="shared" ref="I9:I11" si="0">E9-H9</f>
        <v>0</v>
      </c>
      <c r="J9" s="10">
        <f>[55]Notas!$Q$450</f>
        <v>67521383.379999995</v>
      </c>
      <c r="K9" s="12">
        <f t="shared" ref="K9:K11" si="1">G9-J9</f>
        <v>-185210</v>
      </c>
    </row>
    <row r="10" spans="1:11" x14ac:dyDescent="0.25">
      <c r="A10" s="1">
        <v>4.3</v>
      </c>
      <c r="B10" s="2"/>
      <c r="C10" s="2" t="s">
        <v>11</v>
      </c>
      <c r="D10" s="9" t="s">
        <v>12</v>
      </c>
      <c r="E10" s="10">
        <v>551084834.90999997</v>
      </c>
      <c r="F10" s="11"/>
      <c r="G10" s="10">
        <v>540034392.51999998</v>
      </c>
      <c r="H10" s="10">
        <f>[55]Notas!$O$456</f>
        <v>551084834.90999997</v>
      </c>
      <c r="I10" s="12">
        <f t="shared" si="0"/>
        <v>0</v>
      </c>
      <c r="J10" s="10">
        <f>[55]Notas!$Q$456</f>
        <v>540034392.51999998</v>
      </c>
      <c r="K10" s="12">
        <f t="shared" si="1"/>
        <v>0</v>
      </c>
    </row>
    <row r="11" spans="1:11" x14ac:dyDescent="0.25">
      <c r="A11" s="1">
        <v>4.4000000000000004</v>
      </c>
      <c r="B11" s="2"/>
      <c r="C11" s="2" t="s">
        <v>13</v>
      </c>
      <c r="D11" s="9" t="s">
        <v>14</v>
      </c>
      <c r="E11" s="10">
        <v>18217292.630000003</v>
      </c>
      <c r="F11" s="11"/>
      <c r="G11" s="10">
        <v>49543490.079999998</v>
      </c>
      <c r="H11" s="10">
        <f>[55]Notas!$O$470</f>
        <v>18217292.630000003</v>
      </c>
      <c r="I11" s="12">
        <f t="shared" si="0"/>
        <v>0</v>
      </c>
      <c r="J11" s="10">
        <f>[55]Notas!$Q$470</f>
        <v>49731862.079999998</v>
      </c>
      <c r="K11" s="12">
        <f t="shared" si="1"/>
        <v>-188372</v>
      </c>
    </row>
    <row r="12" spans="1:11" x14ac:dyDescent="0.25">
      <c r="A12" s="1"/>
      <c r="B12" s="3" t="s">
        <v>15</v>
      </c>
      <c r="C12" s="2"/>
      <c r="D12" s="9"/>
      <c r="E12" s="13">
        <f>SUM(E8:E11)+1</f>
        <v>1123319707.46</v>
      </c>
      <c r="F12" s="11"/>
      <c r="G12" s="13">
        <f>SUM(G8:G11)</f>
        <v>1117976382.5899999</v>
      </c>
      <c r="H12" s="10"/>
      <c r="I12" s="12"/>
      <c r="J12" s="10"/>
      <c r="K12" s="1"/>
    </row>
    <row r="13" spans="1:11" x14ac:dyDescent="0.25">
      <c r="A13" s="1"/>
      <c r="B13" s="2"/>
      <c r="C13" s="2" t="s">
        <v>16</v>
      </c>
      <c r="D13" s="9"/>
      <c r="E13" s="10"/>
      <c r="F13" s="10"/>
      <c r="G13" s="10"/>
      <c r="H13" s="10"/>
      <c r="I13" s="1"/>
      <c r="J13" s="10"/>
      <c r="K13" s="1"/>
    </row>
    <row r="14" spans="1:11" x14ac:dyDescent="0.25">
      <c r="A14" s="1"/>
      <c r="B14" s="3" t="s">
        <v>17</v>
      </c>
      <c r="C14" s="2"/>
      <c r="D14" s="4">
        <v>21</v>
      </c>
      <c r="E14" s="11"/>
      <c r="F14" s="11"/>
      <c r="G14" s="11"/>
      <c r="H14" s="10"/>
      <c r="I14" s="1"/>
      <c r="J14" s="10"/>
      <c r="K14" s="1"/>
    </row>
    <row r="15" spans="1:11" x14ac:dyDescent="0.25">
      <c r="A15" s="1">
        <v>5.0999999999999996</v>
      </c>
      <c r="B15" s="2"/>
      <c r="C15" s="2" t="s">
        <v>18</v>
      </c>
      <c r="D15" s="9" t="s">
        <v>8</v>
      </c>
      <c r="E15" s="10">
        <v>766937193.45000005</v>
      </c>
      <c r="F15" s="10"/>
      <c r="G15" s="10">
        <v>758931326.91999984</v>
      </c>
      <c r="H15" s="10">
        <f>[55]Notas!$O$485</f>
        <v>751050611.44999993</v>
      </c>
      <c r="I15" s="12">
        <f t="shared" ref="I15:I20" si="2">E15-H15</f>
        <v>15886582.000000119</v>
      </c>
      <c r="J15" s="10">
        <f>[55]Notas!$Q$485</f>
        <v>758931327.91999996</v>
      </c>
      <c r="K15" s="12">
        <f t="shared" ref="K15:K20" si="3">G15-J15</f>
        <v>-1.0000001192092896</v>
      </c>
    </row>
    <row r="16" spans="1:11" x14ac:dyDescent="0.25">
      <c r="A16" s="1">
        <v>5.2</v>
      </c>
      <c r="B16" s="2"/>
      <c r="C16" s="2" t="s">
        <v>19</v>
      </c>
      <c r="D16" s="9" t="s">
        <v>10</v>
      </c>
      <c r="E16" s="10">
        <v>47362642.450000003</v>
      </c>
      <c r="F16" s="11"/>
      <c r="G16" s="10">
        <v>26850563.200000003</v>
      </c>
      <c r="H16" s="10">
        <f>[55]Notas!$O$509</f>
        <v>47362642.450000003</v>
      </c>
      <c r="I16" s="12">
        <f t="shared" si="2"/>
        <v>0</v>
      </c>
      <c r="J16" s="10">
        <f>[55]Notas!$Q$509</f>
        <v>26850563.200000003</v>
      </c>
      <c r="K16" s="12">
        <f t="shared" si="3"/>
        <v>0</v>
      </c>
    </row>
    <row r="17" spans="1:11" x14ac:dyDescent="0.25">
      <c r="A17" s="1">
        <v>5.3</v>
      </c>
      <c r="B17" s="2"/>
      <c r="C17" s="2" t="s">
        <v>20</v>
      </c>
      <c r="D17" s="9" t="s">
        <v>12</v>
      </c>
      <c r="E17" s="10">
        <v>31198046.48</v>
      </c>
      <c r="F17" s="11"/>
      <c r="G17" s="10">
        <v>38840750.07</v>
      </c>
      <c r="H17" s="10">
        <f>[55]Notas!$O$585</f>
        <v>31167956.48</v>
      </c>
      <c r="I17" s="12">
        <f t="shared" si="2"/>
        <v>30090</v>
      </c>
      <c r="J17" s="10">
        <f>[55]Notas!$Q$585</f>
        <v>38840750.07</v>
      </c>
      <c r="K17" s="12">
        <f t="shared" si="3"/>
        <v>0</v>
      </c>
    </row>
    <row r="18" spans="1:11" x14ac:dyDescent="0.25">
      <c r="A18" s="1">
        <v>5.4</v>
      </c>
      <c r="B18" s="2"/>
      <c r="C18" s="2" t="s">
        <v>21</v>
      </c>
      <c r="D18" s="9" t="s">
        <v>14</v>
      </c>
      <c r="E18" s="10">
        <v>23883724.549999997</v>
      </c>
      <c r="F18" s="11"/>
      <c r="G18" s="10">
        <v>23593396.269999996</v>
      </c>
      <c r="H18" s="10">
        <f>[55]Notas!O598</f>
        <v>23883724.549999997</v>
      </c>
      <c r="I18" s="12">
        <f t="shared" si="2"/>
        <v>0</v>
      </c>
      <c r="J18" s="10">
        <f>[55]Notas!Q598</f>
        <v>23593396.269999996</v>
      </c>
      <c r="K18" s="12">
        <f t="shared" si="3"/>
        <v>0</v>
      </c>
    </row>
    <row r="19" spans="1:11" x14ac:dyDescent="0.25">
      <c r="A19" s="1">
        <v>5.5</v>
      </c>
      <c r="B19" s="2"/>
      <c r="C19" s="2" t="s">
        <v>22</v>
      </c>
      <c r="D19" s="9" t="s">
        <v>23</v>
      </c>
      <c r="E19" s="10">
        <v>121525555.58999997</v>
      </c>
      <c r="F19" s="11"/>
      <c r="G19" s="10">
        <v>121219120.11</v>
      </c>
      <c r="H19" s="10">
        <f>[55]Notas!$O$673</f>
        <v>119028258.19999999</v>
      </c>
      <c r="I19" s="12">
        <f t="shared" si="2"/>
        <v>2497297.3899999857</v>
      </c>
      <c r="J19" s="10">
        <f>[55]Notas!$Q$673</f>
        <v>121219120.11</v>
      </c>
      <c r="K19" s="12">
        <f t="shared" si="3"/>
        <v>0</v>
      </c>
    </row>
    <row r="20" spans="1:11" x14ac:dyDescent="0.25">
      <c r="A20" s="1">
        <v>5.6</v>
      </c>
      <c r="B20" s="2"/>
      <c r="C20" s="2" t="s">
        <v>24</v>
      </c>
      <c r="D20" s="9" t="s">
        <v>25</v>
      </c>
      <c r="E20" s="10">
        <v>4994973.7</v>
      </c>
      <c r="F20" s="11"/>
      <c r="G20" s="10">
        <v>5911171.7800000003</v>
      </c>
      <c r="H20" s="10">
        <f>[55]Notas!$O$680</f>
        <v>4994973.7</v>
      </c>
      <c r="I20" s="12">
        <f t="shared" si="2"/>
        <v>0</v>
      </c>
      <c r="J20" s="10">
        <f>[55]Notas!$Q$680</f>
        <v>5911171.7800000003</v>
      </c>
      <c r="K20" s="12">
        <f t="shared" si="3"/>
        <v>0</v>
      </c>
    </row>
    <row r="21" spans="1:11" x14ac:dyDescent="0.25">
      <c r="A21" s="1"/>
      <c r="B21" s="3" t="s">
        <v>26</v>
      </c>
      <c r="C21" s="2"/>
      <c r="D21" s="9"/>
      <c r="E21" s="13">
        <f>SUM(E15:E20)</f>
        <v>995902136.22000003</v>
      </c>
      <c r="F21" s="11"/>
      <c r="G21" s="13">
        <f>SUM(G15:G20)+1</f>
        <v>975346329.3499999</v>
      </c>
      <c r="H21" s="10"/>
      <c r="I21" s="1"/>
      <c r="J21" s="1"/>
      <c r="K21" s="1"/>
    </row>
    <row r="22" spans="1:11" x14ac:dyDescent="0.25">
      <c r="A22" s="1"/>
      <c r="B22" s="14"/>
      <c r="C22" s="2"/>
      <c r="D22" s="9"/>
      <c r="E22" s="10"/>
      <c r="F22" s="10"/>
      <c r="G22" s="10"/>
      <c r="H22" s="10"/>
      <c r="I22" s="1"/>
      <c r="J22" s="1"/>
      <c r="K22" s="1"/>
    </row>
    <row r="23" spans="1:11" ht="15.75" thickBot="1" x14ac:dyDescent="0.3">
      <c r="A23" s="1"/>
      <c r="B23" s="3" t="s">
        <v>27</v>
      </c>
      <c r="C23" s="2"/>
      <c r="D23" s="9"/>
      <c r="E23" s="15">
        <f>+E12-E21</f>
        <v>127417571.24000001</v>
      </c>
      <c r="F23" s="11"/>
      <c r="G23" s="15">
        <f>+G12-G21</f>
        <v>142630053.24000001</v>
      </c>
      <c r="H23" s="10"/>
      <c r="I23" s="1"/>
      <c r="J23" s="1"/>
      <c r="K23" s="1"/>
    </row>
    <row r="24" spans="1:11" s="1" customFormat="1" ht="13.5" thickTop="1" x14ac:dyDescent="0.25">
      <c r="B24" s="3"/>
      <c r="C24" s="2"/>
      <c r="D24" s="9"/>
      <c r="E24" s="10"/>
      <c r="F24" s="10"/>
      <c r="G24" s="10"/>
    </row>
    <row r="25" spans="1:11" s="1" customFormat="1" ht="12.75" x14ac:dyDescent="0.25">
      <c r="B25" s="3"/>
      <c r="C25" s="2"/>
      <c r="D25" s="9"/>
      <c r="E25" s="10"/>
      <c r="F25" s="10"/>
      <c r="G25" s="10"/>
    </row>
    <row r="26" spans="1:11" s="1" customFormat="1" ht="12.75" x14ac:dyDescent="0.25">
      <c r="B26" s="3"/>
      <c r="C26" s="2"/>
      <c r="D26" s="9"/>
      <c r="E26" s="10"/>
      <c r="F26" s="10"/>
      <c r="G26" s="10"/>
    </row>
    <row r="27" spans="1:11" s="1" customFormat="1" ht="12.75" x14ac:dyDescent="0.25">
      <c r="B27" s="3"/>
      <c r="C27" s="2"/>
      <c r="D27" s="9"/>
      <c r="E27" s="10"/>
      <c r="F27" s="10"/>
      <c r="G27" s="10"/>
    </row>
    <row r="28" spans="1:11" s="1" customFormat="1" ht="12.75" x14ac:dyDescent="0.25">
      <c r="B28" s="3"/>
    </row>
    <row r="29" spans="1:11" s="1" customFormat="1" ht="12.75" x14ac:dyDescent="0.25">
      <c r="B29" s="2"/>
      <c r="C29" s="2"/>
      <c r="D29" s="9"/>
      <c r="E29" s="10"/>
      <c r="F29" s="10"/>
      <c r="G29" s="10"/>
    </row>
    <row r="63" spans="1:11" s="1" customFormat="1" hidden="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2022-03-28T19:50:21Z</cp:lastPrinted>
  <dcterms:created xsi:type="dcterms:W3CDTF">2022-03-28T19:41:32Z</dcterms:created>
  <dcterms:modified xsi:type="dcterms:W3CDTF">2022-03-28T19:54:38Z</dcterms:modified>
</cp:coreProperties>
</file>