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vizcaino\AppData\Local\Microsoft\Windows\INetCache\Content.Outlook\X2Z4WR6C\"/>
    </mc:Choice>
  </mc:AlternateContent>
  <xr:revisionPtr revIDLastSave="0" documentId="13_ncr:1_{40C8D91E-1E7F-4357-AC9C-75CF1FA4C7AC}" xr6:coauthVersionLast="47" xr6:coauthVersionMax="47" xr10:uidLastSave="{00000000-0000-0000-0000-000000000000}"/>
  <bookViews>
    <workbookView xWindow="-108" yWindow="-108" windowWidth="23256" windowHeight="12456" xr2:uid="{784E5D24-0E0A-4A1C-AEDB-8C414D77F257}"/>
  </bookViews>
  <sheets>
    <sheet name="Ejecución presupuestaria 2025" sheetId="1" r:id="rId1"/>
  </sheets>
  <definedNames>
    <definedName name="_xlnm.Print_Area" localSheetId="0">'Ejecución presupuestaria 2025'!$C$1:$L$103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5" i="1" l="1"/>
  <c r="L65" i="1"/>
  <c r="L64" i="1"/>
  <c r="L60" i="1"/>
  <c r="L55" i="1"/>
  <c r="L54" i="1"/>
  <c r="L37" i="1"/>
  <c r="L26" i="1"/>
  <c r="L18" i="1" s="1"/>
  <c r="L25" i="1"/>
  <c r="L23" i="1"/>
  <c r="L17" i="1"/>
  <c r="L14" i="1"/>
  <c r="L13" i="1"/>
  <c r="L12" i="1"/>
  <c r="K64" i="1"/>
  <c r="K54" i="1"/>
  <c r="K28" i="1"/>
  <c r="K18" i="1"/>
  <c r="K12" i="1"/>
  <c r="K11" i="1" l="1"/>
  <c r="K85" i="1"/>
  <c r="L72" i="1"/>
  <c r="L59" i="1"/>
  <c r="L28" i="1" l="1"/>
  <c r="L11" i="1" s="1"/>
  <c r="L45" i="1"/>
  <c r="L38" i="1"/>
  <c r="J28" i="1"/>
  <c r="J18" i="1"/>
  <c r="J85" i="1" s="1"/>
  <c r="J54" i="1"/>
  <c r="J12" i="1"/>
  <c r="F18" i="1"/>
  <c r="G18" i="1"/>
  <c r="H18" i="1"/>
  <c r="I18" i="1"/>
  <c r="F28" i="1"/>
  <c r="G28" i="1"/>
  <c r="H28" i="1"/>
  <c r="I28" i="1"/>
  <c r="G80" i="1"/>
  <c r="G76" i="1" s="1"/>
  <c r="H80" i="1"/>
  <c r="H76" i="1" s="1"/>
  <c r="I80" i="1"/>
  <c r="I76" i="1" s="1"/>
  <c r="F72" i="1"/>
  <c r="G72" i="1"/>
  <c r="H72" i="1"/>
  <c r="I72" i="1"/>
  <c r="F54" i="1"/>
  <c r="G54" i="1"/>
  <c r="H54" i="1"/>
  <c r="I54" i="1"/>
  <c r="I12" i="1"/>
  <c r="I85" i="1" s="1"/>
  <c r="J11" i="1" l="1"/>
  <c r="I11" i="1"/>
  <c r="H12" i="1"/>
  <c r="H11" i="1" s="1"/>
  <c r="G12" i="1"/>
  <c r="G11" i="1" s="1"/>
  <c r="L80" i="1"/>
  <c r="L76" i="1" s="1"/>
  <c r="F80" i="1"/>
  <c r="F76" i="1" s="1"/>
  <c r="F12" i="1"/>
  <c r="H85" i="1" l="1"/>
  <c r="G85" i="1"/>
  <c r="F85" i="1"/>
  <c r="F11" i="1"/>
  <c r="E12" i="1" l="1"/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85" i="1" l="1"/>
  <c r="E85" i="1"/>
  <c r="D11" i="1"/>
  <c r="E11" i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<sst xmlns="http://schemas.openxmlformats.org/spreadsheetml/2006/main" count="97" uniqueCount="97">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</sst>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2081435</xdr:colOff>
      <xdr:row>6</xdr:row>
      <xdr:rowOff>139267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743610</xdr:colOff>
      <xdr:row>6</xdr:row>
      <xdr:rowOff>97608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U98"/>
  <sheetViews>
    <sheetView showGridLines="0" tabSelected="1" topLeftCell="C1" workbookViewId="0">
      <selection activeCell="G96" sqref="G96"/>
    </sheetView>
  </sheetViews>
  <sheetFormatPr baseColWidth="10" defaultColWidth="11.453125" defaultRowHeight="14.5" x14ac:dyDescent="0.35"/>
  <cols>
    <col min="1" max="2" width="0" hidden="1" customWidth="1"/>
    <col min="3" max="3" width="105.90625" customWidth="1"/>
    <col min="4" max="4" width="17.54296875" customWidth="1"/>
    <col min="5" max="5" width="16.6328125" customWidth="1"/>
    <col min="6" max="11" width="14" customWidth="1"/>
    <col min="12" max="12" width="15.1796875" customWidth="1"/>
    <col min="13" max="13" width="14.08984375" bestFit="1" customWidth="1"/>
  </cols>
  <sheetData>
    <row r="3" spans="2:21" ht="28.5" customHeight="1" x14ac:dyDescent="0.35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2:21" ht="21" customHeight="1" x14ac:dyDescent="0.35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ht="15.5" x14ac:dyDescent="0.35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5.75" customHeight="1" x14ac:dyDescent="0.35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5.75" customHeight="1" x14ac:dyDescent="0.35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10"/>
      <c r="L7" s="9"/>
      <c r="M7" s="9"/>
      <c r="N7" s="9"/>
      <c r="O7" s="9"/>
      <c r="P7" s="9"/>
      <c r="Q7" s="9"/>
      <c r="R7" s="9"/>
      <c r="S7" s="9"/>
      <c r="T7" s="9"/>
      <c r="U7" s="9"/>
    </row>
    <row r="9" spans="2:21" ht="15" customHeight="1" x14ac:dyDescent="0.35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1"/>
      <c r="L9" s="32"/>
    </row>
    <row r="10" spans="2:21" ht="23.25" customHeight="1" x14ac:dyDescent="0.35">
      <c r="C10" s="39"/>
      <c r="D10" s="41"/>
      <c r="E10" s="41"/>
      <c r="F10" s="24" t="s">
        <v>90</v>
      </c>
      <c r="G10" s="24" t="s">
        <v>92</v>
      </c>
      <c r="H10" s="24" t="s">
        <v>93</v>
      </c>
      <c r="I10" s="24" t="s">
        <v>94</v>
      </c>
      <c r="J10" s="24" t="s">
        <v>95</v>
      </c>
      <c r="K10" s="24" t="s">
        <v>96</v>
      </c>
      <c r="L10" s="24" t="s">
        <v>91</v>
      </c>
    </row>
    <row r="11" spans="2:21" x14ac:dyDescent="0.35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17">
        <f t="shared" ref="F11:K11" si="0">+F12+F18+F28+F38+F54+F64+F72</f>
        <v>249174004.67000002</v>
      </c>
      <c r="G11" s="17">
        <f t="shared" si="0"/>
        <v>247643923.78</v>
      </c>
      <c r="H11" s="17">
        <f t="shared" si="0"/>
        <v>249703554.76999998</v>
      </c>
      <c r="I11" s="17">
        <f t="shared" si="0"/>
        <v>295706262.79000002</v>
      </c>
      <c r="J11" s="17">
        <f t="shared" si="0"/>
        <v>416204733.66999996</v>
      </c>
      <c r="K11" s="17">
        <f t="shared" si="0"/>
        <v>266765606.17999998</v>
      </c>
      <c r="L11" s="17">
        <f>+L12+L18+L28+L38+L54+L64+L72</f>
        <v>1725198085.8600001</v>
      </c>
      <c r="M11" s="23"/>
    </row>
    <row r="12" spans="2:21" x14ac:dyDescent="0.35">
      <c r="C12" s="2" t="s">
        <v>1</v>
      </c>
      <c r="D12" s="18">
        <f t="shared" ref="D12:J12" si="1">+D13+D14+D16+D17</f>
        <v>4720101853</v>
      </c>
      <c r="E12" s="18">
        <f t="shared" si="1"/>
        <v>4720101853</v>
      </c>
      <c r="F12" s="15">
        <f t="shared" si="1"/>
        <v>249174004.67000002</v>
      </c>
      <c r="G12" s="15">
        <f t="shared" si="1"/>
        <v>247643923.78</v>
      </c>
      <c r="H12" s="15">
        <f t="shared" si="1"/>
        <v>249703554.76999998</v>
      </c>
      <c r="I12" s="15">
        <f t="shared" si="1"/>
        <v>248515373.69</v>
      </c>
      <c r="J12" s="15">
        <f t="shared" si="1"/>
        <v>248199266.19999999</v>
      </c>
      <c r="K12" s="15">
        <f>+K13+K14+K16+K17</f>
        <v>248222476.81</v>
      </c>
      <c r="L12" s="15">
        <f>SUM(F12:K12)</f>
        <v>1491458599.9200001</v>
      </c>
    </row>
    <row r="13" spans="2:21" x14ac:dyDescent="0.35">
      <c r="C13" s="3" t="s">
        <v>2</v>
      </c>
      <c r="D13" s="14">
        <v>3020312259</v>
      </c>
      <c r="E13" s="14">
        <v>3020312259</v>
      </c>
      <c r="F13" s="25">
        <v>207686743.37</v>
      </c>
      <c r="G13" s="25">
        <v>206339302.78999999</v>
      </c>
      <c r="H13" s="25">
        <v>208011876.34999999</v>
      </c>
      <c r="I13" s="25">
        <v>206714636.16999999</v>
      </c>
      <c r="J13" s="25">
        <v>206548871.72999999</v>
      </c>
      <c r="K13" s="25">
        <v>206630153.03</v>
      </c>
      <c r="L13" s="15">
        <f>SUM(F13:K13)</f>
        <v>1241931583.4400001</v>
      </c>
    </row>
    <row r="14" spans="2:21" x14ac:dyDescent="0.35">
      <c r="C14" s="3" t="s">
        <v>3</v>
      </c>
      <c r="D14" s="14">
        <v>947333038</v>
      </c>
      <c r="E14" s="14">
        <v>947333038</v>
      </c>
      <c r="F14" s="25">
        <v>10171404.33</v>
      </c>
      <c r="G14" s="25">
        <v>10200571</v>
      </c>
      <c r="H14" s="25">
        <v>10339821</v>
      </c>
      <c r="I14" s="25">
        <v>10494821</v>
      </c>
      <c r="J14" s="25">
        <v>10366487.67</v>
      </c>
      <c r="K14" s="25">
        <v>10296321</v>
      </c>
      <c r="L14" s="15">
        <f>SUM(F14:K14)</f>
        <v>61869426</v>
      </c>
    </row>
    <row r="15" spans="2:21" x14ac:dyDescent="0.3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22"/>
    </row>
    <row r="16" spans="2:21" x14ac:dyDescent="0.35">
      <c r="C16" s="3" t="s">
        <v>5</v>
      </c>
      <c r="D16" s="14">
        <v>380000000</v>
      </c>
      <c r="E16" s="14">
        <v>380000000</v>
      </c>
      <c r="F16" s="4"/>
      <c r="G16" s="4"/>
      <c r="H16" s="4"/>
      <c r="I16" s="4"/>
      <c r="J16" s="4"/>
      <c r="K16" s="4"/>
      <c r="L16" s="22"/>
    </row>
    <row r="17" spans="3:12" x14ac:dyDescent="0.35">
      <c r="C17" s="3" t="s">
        <v>6</v>
      </c>
      <c r="D17" s="14">
        <v>372456556</v>
      </c>
      <c r="E17" s="14">
        <v>372456556</v>
      </c>
      <c r="F17" s="26">
        <v>31315856.969999999</v>
      </c>
      <c r="G17" s="26">
        <v>31104049.989999998</v>
      </c>
      <c r="H17" s="26">
        <v>31351857.420000002</v>
      </c>
      <c r="I17" s="26">
        <v>31305916.52</v>
      </c>
      <c r="J17" s="26">
        <v>31283906.800000001</v>
      </c>
      <c r="K17" s="26">
        <v>31296002.780000001</v>
      </c>
      <c r="L17" s="15">
        <f>SUM(F17:K17)</f>
        <v>187657590.47999999</v>
      </c>
    </row>
    <row r="18" spans="3:12" x14ac:dyDescent="0.35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15">
        <f t="shared" ref="F18:I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 t="shared" si="2"/>
        <v>30359915.609999999</v>
      </c>
      <c r="J18" s="15">
        <f>+J19+J20+J21+J22+J23+J24+J25+J26+J27</f>
        <v>166664750.09999999</v>
      </c>
      <c r="K18" s="15">
        <f>+K19+K20+K21+K22+K23+K24+K25+K26+K27</f>
        <v>7098777.9199999999</v>
      </c>
      <c r="L18" s="15">
        <f>+L19+L20+L21+L22+L23+L24+L25+L26+L27</f>
        <v>204123443.62999997</v>
      </c>
    </row>
    <row r="19" spans="3:12" x14ac:dyDescent="0.35">
      <c r="C19" s="3" t="s">
        <v>8</v>
      </c>
      <c r="D19" s="14">
        <v>237464400</v>
      </c>
      <c r="E19" s="14">
        <v>237464400</v>
      </c>
      <c r="F19" s="4"/>
      <c r="G19" s="4"/>
      <c r="H19" s="4"/>
      <c r="I19" s="4"/>
      <c r="J19" s="4"/>
      <c r="K19" s="4"/>
      <c r="L19" s="22"/>
    </row>
    <row r="20" spans="3:12" x14ac:dyDescent="0.35">
      <c r="C20" s="3" t="s">
        <v>9</v>
      </c>
      <c r="D20" s="14">
        <v>369945019</v>
      </c>
      <c r="E20" s="14">
        <v>369945019</v>
      </c>
      <c r="F20" s="4"/>
      <c r="G20" s="4"/>
      <c r="H20" s="4"/>
      <c r="I20" s="4"/>
      <c r="J20" s="4"/>
      <c r="K20" s="4"/>
      <c r="L20" s="22"/>
    </row>
    <row r="21" spans="3:12" x14ac:dyDescent="0.35">
      <c r="C21" s="3" t="s">
        <v>10</v>
      </c>
      <c r="D21" s="14">
        <v>180000000</v>
      </c>
      <c r="E21" s="14">
        <v>180000000</v>
      </c>
      <c r="F21" s="4"/>
      <c r="G21" s="4"/>
      <c r="H21" s="4"/>
      <c r="I21" s="4"/>
      <c r="J21" s="4"/>
      <c r="K21" s="4"/>
      <c r="L21" s="22"/>
    </row>
    <row r="22" spans="3:12" x14ac:dyDescent="0.35">
      <c r="C22" s="3" t="s">
        <v>11</v>
      </c>
      <c r="D22" s="14">
        <v>49978400</v>
      </c>
      <c r="E22" s="14">
        <v>49978400</v>
      </c>
      <c r="F22" s="4"/>
      <c r="G22" s="4"/>
      <c r="H22" s="4"/>
      <c r="I22" s="4"/>
      <c r="J22" s="4"/>
      <c r="K22" s="4"/>
      <c r="L22" s="22"/>
    </row>
    <row r="23" spans="3:12" x14ac:dyDescent="0.35">
      <c r="C23" s="3" t="s">
        <v>12</v>
      </c>
      <c r="D23" s="14">
        <v>481202000</v>
      </c>
      <c r="E23" s="14">
        <v>481202000</v>
      </c>
      <c r="I23" s="29">
        <v>16354539.199999999</v>
      </c>
      <c r="J23" s="29">
        <v>166664750.09999999</v>
      </c>
      <c r="K23" s="29">
        <v>1680085</v>
      </c>
      <c r="L23" s="15">
        <f>SUM(F23:K23)</f>
        <v>184699374.29999998</v>
      </c>
    </row>
    <row r="24" spans="3:12" x14ac:dyDescent="0.35">
      <c r="C24" s="3" t="s">
        <v>13</v>
      </c>
      <c r="D24" s="14">
        <v>201000000</v>
      </c>
      <c r="E24" s="14">
        <v>201000000</v>
      </c>
      <c r="L24" s="22"/>
    </row>
    <row r="25" spans="3:12" x14ac:dyDescent="0.35">
      <c r="C25" s="3" t="s">
        <v>14</v>
      </c>
      <c r="D25" s="14">
        <v>471113342</v>
      </c>
      <c r="E25" s="14">
        <v>471113342</v>
      </c>
      <c r="K25" s="29">
        <v>863361.92</v>
      </c>
      <c r="L25" s="27">
        <f>SUM(F25:K25)</f>
        <v>863361.92</v>
      </c>
    </row>
    <row r="26" spans="3:12" x14ac:dyDescent="0.35">
      <c r="C26" s="3" t="s">
        <v>15</v>
      </c>
      <c r="D26" s="14">
        <v>1028776634</v>
      </c>
      <c r="E26" s="14">
        <v>1028776634</v>
      </c>
      <c r="I26" s="29">
        <v>14005376.41</v>
      </c>
      <c r="J26" s="29"/>
      <c r="K26" s="29">
        <v>4555331</v>
      </c>
      <c r="L26" s="15">
        <f>SUM(F26:K26)</f>
        <v>18560707.41</v>
      </c>
    </row>
    <row r="27" spans="3:12" x14ac:dyDescent="0.35">
      <c r="C27" s="3" t="s">
        <v>16</v>
      </c>
      <c r="D27" s="14">
        <v>201653856</v>
      </c>
      <c r="E27" s="14">
        <v>201653856</v>
      </c>
      <c r="L27" s="22"/>
    </row>
    <row r="28" spans="3:12" x14ac:dyDescent="0.35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  <c r="F28" s="15">
        <f t="shared" ref="F28:J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81939.199999999997</v>
      </c>
      <c r="K28" s="15">
        <f>+K29+K30+K31+K32+K33+K34+K35+K36+K37</f>
        <v>6149823.7199999997</v>
      </c>
      <c r="L28" s="15">
        <f>+L29+L30+L31+L32+L33+L34+L35+L36+L37</f>
        <v>6231762.9199999999</v>
      </c>
    </row>
    <row r="29" spans="3:12" x14ac:dyDescent="0.35">
      <c r="C29" s="3" t="s">
        <v>18</v>
      </c>
      <c r="D29" s="14">
        <v>25982136</v>
      </c>
      <c r="E29" s="14">
        <v>25982136</v>
      </c>
      <c r="L29" s="22"/>
    </row>
    <row r="30" spans="3:12" x14ac:dyDescent="0.35">
      <c r="C30" s="3" t="s">
        <v>19</v>
      </c>
      <c r="D30" s="14">
        <v>33537533</v>
      </c>
      <c r="E30" s="14">
        <v>33537533</v>
      </c>
      <c r="L30" s="22"/>
    </row>
    <row r="31" spans="3:12" x14ac:dyDescent="0.35">
      <c r="C31" s="3" t="s">
        <v>20</v>
      </c>
      <c r="D31" s="14">
        <v>35608468</v>
      </c>
      <c r="E31" s="14">
        <v>35608468</v>
      </c>
      <c r="L31" s="22"/>
    </row>
    <row r="32" spans="3:12" x14ac:dyDescent="0.35">
      <c r="C32" s="3" t="s">
        <v>21</v>
      </c>
      <c r="D32" s="14">
        <v>2734117</v>
      </c>
      <c r="E32" s="14">
        <v>2734117</v>
      </c>
      <c r="L32" s="22"/>
    </row>
    <row r="33" spans="3:12" x14ac:dyDescent="0.35">
      <c r="C33" s="3" t="s">
        <v>22</v>
      </c>
      <c r="D33" s="14">
        <v>6365000</v>
      </c>
      <c r="E33" s="14">
        <v>6365000</v>
      </c>
      <c r="L33" s="22"/>
    </row>
    <row r="34" spans="3:12" x14ac:dyDescent="0.35">
      <c r="C34" s="3" t="s">
        <v>23</v>
      </c>
      <c r="D34" s="14">
        <v>14997204</v>
      </c>
      <c r="E34" s="14">
        <v>14997204</v>
      </c>
      <c r="L34" s="22"/>
    </row>
    <row r="35" spans="3:12" x14ac:dyDescent="0.35">
      <c r="C35" s="3" t="s">
        <v>24</v>
      </c>
      <c r="D35" s="14">
        <v>140725218</v>
      </c>
      <c r="E35" s="14">
        <v>140725218</v>
      </c>
      <c r="L35" s="22"/>
    </row>
    <row r="36" spans="3:12" x14ac:dyDescent="0.35">
      <c r="C36" s="3" t="s">
        <v>25</v>
      </c>
      <c r="D36" s="14">
        <v>0</v>
      </c>
      <c r="E36" s="14">
        <v>0</v>
      </c>
      <c r="L36" s="22"/>
    </row>
    <row r="37" spans="3:12" x14ac:dyDescent="0.35">
      <c r="C37" s="3" t="s">
        <v>26</v>
      </c>
      <c r="D37" s="14">
        <v>238172518</v>
      </c>
      <c r="E37" s="14">
        <v>238172518</v>
      </c>
      <c r="J37" s="29">
        <v>81939.199999999997</v>
      </c>
      <c r="K37" s="29">
        <v>6149823.7199999997</v>
      </c>
      <c r="L37" s="15">
        <f>SUM(F37:K37)</f>
        <v>6231762.9199999999</v>
      </c>
    </row>
    <row r="38" spans="3:12" x14ac:dyDescent="0.35">
      <c r="C38" s="2" t="s">
        <v>27</v>
      </c>
      <c r="D38" s="15">
        <f>+D39+D40+D44+D45+D46</f>
        <v>277900000</v>
      </c>
      <c r="E38" s="15">
        <f>+E39+E40+E44+E45+E46</f>
        <v>277900000</v>
      </c>
      <c r="L38" s="27">
        <f>+L39+L40+L44+L45+L46</f>
        <v>0</v>
      </c>
    </row>
    <row r="39" spans="3:12" x14ac:dyDescent="0.35">
      <c r="C39" s="3" t="s">
        <v>28</v>
      </c>
      <c r="D39" s="14">
        <v>272400000</v>
      </c>
      <c r="E39" s="14">
        <v>272400000</v>
      </c>
      <c r="L39" s="22"/>
    </row>
    <row r="40" spans="3:12" x14ac:dyDescent="0.35">
      <c r="C40" s="3" t="s">
        <v>29</v>
      </c>
      <c r="D40" s="14">
        <v>500000</v>
      </c>
      <c r="E40" s="14">
        <v>500000</v>
      </c>
      <c r="L40" s="22"/>
    </row>
    <row r="41" spans="3:12" x14ac:dyDescent="0.35">
      <c r="C41" s="3" t="s">
        <v>30</v>
      </c>
      <c r="D41" s="19"/>
      <c r="E41" s="19"/>
      <c r="L41" s="22"/>
    </row>
    <row r="42" spans="3:12" x14ac:dyDescent="0.35">
      <c r="C42" s="3" t="s">
        <v>31</v>
      </c>
      <c r="D42" s="19"/>
      <c r="E42" s="19"/>
      <c r="L42" s="22"/>
    </row>
    <row r="43" spans="3:12" x14ac:dyDescent="0.35">
      <c r="C43" s="3" t="s">
        <v>32</v>
      </c>
      <c r="D43" s="19"/>
      <c r="E43" s="19"/>
      <c r="L43" s="22"/>
    </row>
    <row r="44" spans="3:12" x14ac:dyDescent="0.35">
      <c r="C44" s="3" t="s">
        <v>33</v>
      </c>
      <c r="D44" s="19"/>
      <c r="E44" s="19"/>
      <c r="L44" s="22"/>
    </row>
    <row r="45" spans="3:12" x14ac:dyDescent="0.35">
      <c r="C45" s="3" t="s">
        <v>34</v>
      </c>
      <c r="D45" s="14">
        <v>5000000</v>
      </c>
      <c r="E45" s="14">
        <v>5000000</v>
      </c>
      <c r="L45" s="27">
        <f>+L46+L47+L51+L52+L53</f>
        <v>0</v>
      </c>
    </row>
    <row r="46" spans="3:12" x14ac:dyDescent="0.35">
      <c r="C46" s="3" t="s">
        <v>35</v>
      </c>
      <c r="D46" s="14"/>
      <c r="E46" s="14"/>
      <c r="L46" s="22"/>
    </row>
    <row r="47" spans="3:12" x14ac:dyDescent="0.35">
      <c r="C47" s="2" t="s">
        <v>36</v>
      </c>
      <c r="D47" s="18"/>
      <c r="E47" s="19"/>
      <c r="L47" s="22"/>
    </row>
    <row r="48" spans="3:12" x14ac:dyDescent="0.35">
      <c r="C48" s="3" t="s">
        <v>37</v>
      </c>
      <c r="D48" s="19"/>
      <c r="E48" s="19"/>
      <c r="L48" s="22"/>
    </row>
    <row r="49" spans="3:12" x14ac:dyDescent="0.35">
      <c r="C49" s="3" t="s">
        <v>38</v>
      </c>
      <c r="D49" s="19"/>
      <c r="E49" s="19"/>
      <c r="L49" s="22"/>
    </row>
    <row r="50" spans="3:12" x14ac:dyDescent="0.35">
      <c r="C50" s="3" t="s">
        <v>39</v>
      </c>
      <c r="D50" s="19"/>
      <c r="E50" s="19"/>
      <c r="L50" s="22"/>
    </row>
    <row r="51" spans="3:12" x14ac:dyDescent="0.35">
      <c r="C51" s="3" t="s">
        <v>40</v>
      </c>
      <c r="D51" s="19"/>
      <c r="E51" s="19"/>
      <c r="L51" s="22"/>
    </row>
    <row r="52" spans="3:12" x14ac:dyDescent="0.35">
      <c r="C52" s="3" t="s">
        <v>41</v>
      </c>
      <c r="D52" s="19"/>
      <c r="E52" s="19"/>
      <c r="L52" s="22"/>
    </row>
    <row r="53" spans="3:12" x14ac:dyDescent="0.35">
      <c r="C53" s="3" t="s">
        <v>42</v>
      </c>
      <c r="D53" s="19"/>
      <c r="E53" s="19"/>
      <c r="L53" s="22"/>
    </row>
    <row r="54" spans="3:12" x14ac:dyDescent="0.35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  <c r="F54" s="15">
        <f t="shared" ref="F54:J54" si="4">+F55+F56+F57+F58+F59+F60+F61+F62+F63</f>
        <v>0</v>
      </c>
      <c r="G54" s="15">
        <f t="shared" si="4"/>
        <v>0</v>
      </c>
      <c r="H54" s="15">
        <f t="shared" si="4"/>
        <v>0</v>
      </c>
      <c r="I54" s="15">
        <f t="shared" si="4"/>
        <v>16830973.489999998</v>
      </c>
      <c r="J54" s="15">
        <f t="shared" si="4"/>
        <v>1258778.17</v>
      </c>
      <c r="K54" s="15">
        <f>+K55+K56+K57+K58+K59+K60+K61+K62+K63</f>
        <v>3736800.57</v>
      </c>
      <c r="L54" s="15">
        <f>SUM(F54:K54)</f>
        <v>21826552.229999997</v>
      </c>
    </row>
    <row r="55" spans="3:12" x14ac:dyDescent="0.35">
      <c r="C55" s="3" t="s">
        <v>44</v>
      </c>
      <c r="D55" s="14">
        <v>306659957</v>
      </c>
      <c r="E55" s="14">
        <v>306659957</v>
      </c>
      <c r="K55" s="29">
        <v>2596000</v>
      </c>
      <c r="L55" s="15">
        <f>SUM(F55:K55)</f>
        <v>2596000</v>
      </c>
    </row>
    <row r="56" spans="3:12" x14ac:dyDescent="0.35">
      <c r="C56" s="3" t="s">
        <v>45</v>
      </c>
      <c r="D56" s="14">
        <v>20094925</v>
      </c>
      <c r="E56" s="14">
        <v>20094925</v>
      </c>
      <c r="L56" s="22"/>
    </row>
    <row r="57" spans="3:12" x14ac:dyDescent="0.35">
      <c r="C57" s="3" t="s">
        <v>46</v>
      </c>
      <c r="D57" s="14">
        <v>251117946</v>
      </c>
      <c r="E57" s="14">
        <v>251117946</v>
      </c>
      <c r="L57" s="22"/>
    </row>
    <row r="58" spans="3:12" x14ac:dyDescent="0.35">
      <c r="C58" s="3" t="s">
        <v>47</v>
      </c>
      <c r="D58" s="14">
        <v>156949949</v>
      </c>
      <c r="E58" s="14">
        <v>156949949</v>
      </c>
      <c r="L58" s="22"/>
    </row>
    <row r="59" spans="3:12" x14ac:dyDescent="0.35">
      <c r="C59" s="3" t="s">
        <v>48</v>
      </c>
      <c r="D59" s="14">
        <v>251736618</v>
      </c>
      <c r="E59" s="14">
        <v>251736618</v>
      </c>
      <c r="I59" s="29">
        <v>16830973.489999998</v>
      </c>
      <c r="J59" s="29">
        <v>1258778.17</v>
      </c>
      <c r="K59" s="29">
        <v>169786.48</v>
      </c>
      <c r="L59" s="15">
        <f>SUM(F59:J59)</f>
        <v>18089751.659999996</v>
      </c>
    </row>
    <row r="60" spans="3:12" x14ac:dyDescent="0.35">
      <c r="C60" s="3" t="s">
        <v>49</v>
      </c>
      <c r="D60" s="14">
        <v>40866000</v>
      </c>
      <c r="E60" s="14">
        <v>40866000</v>
      </c>
      <c r="K60" s="29">
        <v>971014.09</v>
      </c>
      <c r="L60" s="15">
        <f>SUM(F60:K60)</f>
        <v>971014.09</v>
      </c>
    </row>
    <row r="61" spans="3:12" x14ac:dyDescent="0.35">
      <c r="C61" s="3" t="s">
        <v>50</v>
      </c>
      <c r="D61" s="14"/>
      <c r="E61" s="14"/>
      <c r="L61" s="22"/>
    </row>
    <row r="62" spans="3:12" x14ac:dyDescent="0.35">
      <c r="C62" s="3" t="s">
        <v>51</v>
      </c>
      <c r="D62" s="14">
        <v>59750000</v>
      </c>
      <c r="E62" s="14">
        <v>59750000</v>
      </c>
      <c r="L62" s="22"/>
    </row>
    <row r="63" spans="3:12" x14ac:dyDescent="0.35">
      <c r="C63" s="3" t="s">
        <v>52</v>
      </c>
      <c r="D63" s="19">
        <v>480000</v>
      </c>
      <c r="E63" s="19">
        <v>480000</v>
      </c>
      <c r="L63" s="22"/>
    </row>
    <row r="64" spans="3:12" x14ac:dyDescent="0.35">
      <c r="C64" s="2" t="s">
        <v>53</v>
      </c>
      <c r="D64" s="15">
        <f>+D65+D66</f>
        <v>0</v>
      </c>
      <c r="E64" s="15">
        <f>+E65+E66</f>
        <v>0</v>
      </c>
      <c r="K64" s="18">
        <f>+K65</f>
        <v>1557727.16</v>
      </c>
      <c r="L64" s="15">
        <f>SUM(F64:K64)</f>
        <v>1557727.16</v>
      </c>
    </row>
    <row r="65" spans="3:12" x14ac:dyDescent="0.35">
      <c r="C65" s="3" t="s">
        <v>54</v>
      </c>
      <c r="D65" s="14"/>
      <c r="E65" s="14"/>
      <c r="K65" s="29">
        <v>1557727.16</v>
      </c>
      <c r="L65" s="15">
        <f>SUM(F65:K65)</f>
        <v>1557727.16</v>
      </c>
    </row>
    <row r="66" spans="3:12" x14ac:dyDescent="0.35">
      <c r="C66" s="3" t="s">
        <v>55</v>
      </c>
      <c r="D66" s="19"/>
      <c r="E66" s="19"/>
      <c r="L66" s="22"/>
    </row>
    <row r="67" spans="3:12" x14ac:dyDescent="0.35">
      <c r="C67" s="3" t="s">
        <v>56</v>
      </c>
      <c r="D67" s="19"/>
      <c r="E67" s="19"/>
      <c r="L67" s="22"/>
    </row>
    <row r="68" spans="3:12" x14ac:dyDescent="0.35">
      <c r="C68" s="3" t="s">
        <v>57</v>
      </c>
      <c r="D68" s="19"/>
      <c r="E68" s="19"/>
      <c r="L68" s="22"/>
    </row>
    <row r="69" spans="3:12" x14ac:dyDescent="0.35">
      <c r="C69" s="2" t="s">
        <v>58</v>
      </c>
      <c r="D69" s="18"/>
      <c r="E69" s="19"/>
      <c r="L69" s="22"/>
    </row>
    <row r="70" spans="3:12" x14ac:dyDescent="0.35">
      <c r="C70" s="3" t="s">
        <v>59</v>
      </c>
      <c r="D70" s="19"/>
      <c r="E70" s="19"/>
      <c r="L70" s="22"/>
    </row>
    <row r="71" spans="3:12" x14ac:dyDescent="0.35">
      <c r="C71" s="3" t="s">
        <v>60</v>
      </c>
      <c r="D71" s="19"/>
      <c r="E71" s="19"/>
      <c r="L71" s="22"/>
    </row>
    <row r="72" spans="3:12" x14ac:dyDescent="0.35">
      <c r="C72" s="2" t="s">
        <v>61</v>
      </c>
      <c r="D72" s="15">
        <f>+D73+D74+D75</f>
        <v>10000000</v>
      </c>
      <c r="E72" s="15">
        <f>+E73+E74+E75</f>
        <v>10000000</v>
      </c>
      <c r="F72" s="15">
        <f t="shared" ref="F72:I72" si="5">+F73+F74+F75</f>
        <v>0</v>
      </c>
      <c r="G72" s="15">
        <f t="shared" si="5"/>
        <v>0</v>
      </c>
      <c r="H72" s="15">
        <f t="shared" si="5"/>
        <v>0</v>
      </c>
      <c r="I72" s="15">
        <f t="shared" si="5"/>
        <v>0</v>
      </c>
      <c r="J72" s="15"/>
      <c r="K72" s="15"/>
      <c r="L72" s="27">
        <f>+L73+L74+L75</f>
        <v>0</v>
      </c>
    </row>
    <row r="73" spans="3:12" x14ac:dyDescent="0.35">
      <c r="C73" s="3" t="s">
        <v>62</v>
      </c>
      <c r="D73" s="19"/>
      <c r="E73" s="19"/>
      <c r="L73" s="22"/>
    </row>
    <row r="74" spans="3:12" x14ac:dyDescent="0.35">
      <c r="C74" s="3" t="s">
        <v>63</v>
      </c>
      <c r="D74" s="14">
        <v>10000000</v>
      </c>
      <c r="E74" s="14">
        <v>10000000</v>
      </c>
      <c r="L74" s="22"/>
    </row>
    <row r="75" spans="3:12" x14ac:dyDescent="0.35">
      <c r="C75" s="3" t="s">
        <v>64</v>
      </c>
      <c r="D75" s="19"/>
      <c r="E75" s="19"/>
      <c r="L75" s="22"/>
    </row>
    <row r="76" spans="3:12" x14ac:dyDescent="0.35">
      <c r="C76" s="1" t="s">
        <v>67</v>
      </c>
      <c r="D76" s="17">
        <f>+D80</f>
        <v>58000000</v>
      </c>
      <c r="E76" s="17">
        <f>+E80</f>
        <v>58000000</v>
      </c>
      <c r="F76" s="17">
        <f t="shared" ref="F76:I76" si="6">+F80</f>
        <v>0</v>
      </c>
      <c r="G76" s="17">
        <f t="shared" si="6"/>
        <v>0</v>
      </c>
      <c r="H76" s="17">
        <f t="shared" si="6"/>
        <v>0</v>
      </c>
      <c r="I76" s="17">
        <f t="shared" si="6"/>
        <v>0</v>
      </c>
      <c r="J76" s="17"/>
      <c r="K76" s="17"/>
      <c r="L76" s="28">
        <f>+L80</f>
        <v>0</v>
      </c>
    </row>
    <row r="77" spans="3:12" x14ac:dyDescent="0.35">
      <c r="C77" s="2" t="s">
        <v>68</v>
      </c>
      <c r="D77" s="18"/>
      <c r="E77" s="19"/>
      <c r="L77" s="22"/>
    </row>
    <row r="78" spans="3:12" x14ac:dyDescent="0.35">
      <c r="C78" s="3" t="s">
        <v>69</v>
      </c>
      <c r="D78" s="19"/>
      <c r="E78" s="19"/>
      <c r="L78" s="22"/>
    </row>
    <row r="79" spans="3:12" x14ac:dyDescent="0.35">
      <c r="C79" s="3" t="s">
        <v>70</v>
      </c>
      <c r="D79" s="19"/>
      <c r="E79" s="19"/>
      <c r="L79" s="22"/>
    </row>
    <row r="80" spans="3:12" x14ac:dyDescent="0.35">
      <c r="C80" s="2" t="s">
        <v>71</v>
      </c>
      <c r="D80" s="15">
        <f>+D81+D82</f>
        <v>58000000</v>
      </c>
      <c r="E80" s="15">
        <f>+E81+E82</f>
        <v>58000000</v>
      </c>
      <c r="F80" s="15">
        <f>+F81+F82</f>
        <v>0</v>
      </c>
      <c r="G80" s="15">
        <f t="shared" ref="G80:I80" si="7">+G81+G82</f>
        <v>0</v>
      </c>
      <c r="H80" s="15">
        <f t="shared" si="7"/>
        <v>0</v>
      </c>
      <c r="I80" s="15">
        <f t="shared" si="7"/>
        <v>0</v>
      </c>
      <c r="J80" s="15"/>
      <c r="K80" s="15"/>
      <c r="L80" s="27">
        <f>+L81+L82</f>
        <v>0</v>
      </c>
    </row>
    <row r="81" spans="3:12" x14ac:dyDescent="0.35">
      <c r="C81" s="3" t="s">
        <v>72</v>
      </c>
      <c r="D81" s="14">
        <v>58000000</v>
      </c>
      <c r="E81" s="14">
        <v>58000000</v>
      </c>
      <c r="L81" s="22"/>
    </row>
    <row r="82" spans="3:12" x14ac:dyDescent="0.35">
      <c r="C82" s="3" t="s">
        <v>73</v>
      </c>
      <c r="D82" s="14"/>
      <c r="E82" s="14"/>
      <c r="L82" s="22"/>
    </row>
    <row r="83" spans="3:12" x14ac:dyDescent="0.35">
      <c r="C83" s="2" t="s">
        <v>74</v>
      </c>
      <c r="D83" s="18"/>
      <c r="E83" s="19"/>
      <c r="L83" s="22"/>
    </row>
    <row r="84" spans="3:12" x14ac:dyDescent="0.35">
      <c r="C84" s="3" t="s">
        <v>75</v>
      </c>
      <c r="D84" s="19"/>
      <c r="E84" s="19"/>
      <c r="L84" s="22"/>
    </row>
    <row r="85" spans="3:12" x14ac:dyDescent="0.35">
      <c r="C85" s="5" t="s">
        <v>65</v>
      </c>
      <c r="D85" s="20">
        <f t="shared" ref="D85:K85" si="8">+D12+D18+D28+D38+D54+D64+D72+D80</f>
        <v>9872913093</v>
      </c>
      <c r="E85" s="20">
        <f t="shared" si="8"/>
        <v>9872913093</v>
      </c>
      <c r="F85" s="20">
        <f t="shared" si="8"/>
        <v>249174004.67000002</v>
      </c>
      <c r="G85" s="20">
        <f t="shared" si="8"/>
        <v>247643923.78</v>
      </c>
      <c r="H85" s="20">
        <f t="shared" si="8"/>
        <v>249703554.76999998</v>
      </c>
      <c r="I85" s="20">
        <f t="shared" si="8"/>
        <v>295706262.79000002</v>
      </c>
      <c r="J85" s="20">
        <f t="shared" si="8"/>
        <v>416204733.66999996</v>
      </c>
      <c r="K85" s="20">
        <f t="shared" si="8"/>
        <v>266765606.17999998</v>
      </c>
      <c r="L85" s="20">
        <f>+L12+L18+L28+L38+L54+L64+L72+L80</f>
        <v>1725198085.8600001</v>
      </c>
    </row>
    <row r="87" spans="3:12" x14ac:dyDescent="0.35">
      <c r="C87" s="16" t="s">
        <v>85</v>
      </c>
      <c r="E87" s="19"/>
      <c r="J87" s="29"/>
      <c r="K87" s="29"/>
    </row>
    <row r="88" spans="3:12" x14ac:dyDescent="0.35">
      <c r="D88" s="19"/>
    </row>
    <row r="89" spans="3:12" x14ac:dyDescent="0.35">
      <c r="J89" s="19"/>
      <c r="K89" s="19"/>
    </row>
    <row r="90" spans="3:12" ht="15" thickBot="1" x14ac:dyDescent="0.4"/>
    <row r="91" spans="3:12" ht="26.25" customHeight="1" thickBot="1" x14ac:dyDescent="0.4">
      <c r="C91" s="13" t="s">
        <v>80</v>
      </c>
    </row>
    <row r="92" spans="3:12" ht="33.75" customHeight="1" thickBot="1" x14ac:dyDescent="0.4">
      <c r="C92" s="11" t="s">
        <v>81</v>
      </c>
    </row>
    <row r="93" spans="3:12" ht="44" thickBot="1" x14ac:dyDescent="0.4">
      <c r="C93" s="12" t="s">
        <v>82</v>
      </c>
    </row>
    <row r="94" spans="3:12" x14ac:dyDescent="0.35">
      <c r="C94" s="21"/>
    </row>
    <row r="95" spans="3:12" x14ac:dyDescent="0.35">
      <c r="C95" s="21"/>
    </row>
    <row r="97" spans="3:3" x14ac:dyDescent="0.35">
      <c r="C97" s="16" t="s">
        <v>86</v>
      </c>
    </row>
    <row r="98" spans="3:3" x14ac:dyDescent="0.35">
      <c r="C98" s="16" t="s">
        <v>87</v>
      </c>
    </row>
  </sheetData>
  <mergeCells count="9">
    <mergeCell ref="F9:L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2025-07-09T14:06:55Z</cp:lastPrinted>
  <dcterms:created xsi:type="dcterms:W3CDTF">2021-07-29T18:58:50Z</dcterms:created>
  <dcterms:modified xsi:type="dcterms:W3CDTF">2025-07-09T14:09:14Z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2025-05-09T14:24:27Z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18993658-71d1-4732-accc-be839a50c106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