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5\9. Septiembre\Portal\"/>
    </mc:Choice>
  </mc:AlternateContent>
  <xr:revisionPtr revIDLastSave="0" documentId="13_ncr:1_{46A28505-174A-461F-87E9-6AA3085F625A}" xr6:coauthVersionLast="47" xr6:coauthVersionMax="47" xr10:uidLastSave="{00000000-0000-0000-0000-000000000000}"/>
  <bookViews>
    <workbookView xWindow="28680" yWindow="-120" windowWidth="29040" windowHeight="15720" xr2:uid="{F77571D9-52A2-47CB-B8F8-F05804EA8898}"/>
  </bookViews>
  <sheets>
    <sheet name=" ERF-Rendimiento Financier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p038">'[1]Ced. Anal. de Gastos Op.'!#REF!</definedName>
    <definedName name="______p038">'[1]Ced. Anal. de Gastos Op.'!#REF!</definedName>
    <definedName name="_____p038">'[1]Ced. Anal. de Gastos Op.'!#REF!</definedName>
    <definedName name="____p038">'[1]Ced. Anal. de Gastos Op.'!#REF!</definedName>
    <definedName name="___p038">'[1]Ced. Anal. de Gastos Op.'!#REF!</definedName>
    <definedName name="__123Graph_A" hidden="1">'[2]ASUNCIONES GENERALES'!#REF!</definedName>
    <definedName name="__123Graph_B" hidden="1">'[2]ASUNCIONES GENERALES'!#REF!</definedName>
    <definedName name="__123Graph_C" hidden="1">[3]Overview!#REF!</definedName>
    <definedName name="__123Graph_D" hidden="1">[3]Overview!#REF!</definedName>
    <definedName name="__123Graph_E" hidden="1">[3]Overview!#REF!</definedName>
    <definedName name="__123Graph_X" hidden="1">[3]Overview!#REF!</definedName>
    <definedName name="__p038">'[1]Ced. Anal. de Gastos Op.'!#REF!</definedName>
    <definedName name="_1_0pf1">[4]DIAMOND!#REF!</definedName>
    <definedName name="_as2">#N/A</definedName>
    <definedName name="_b2">#N/A</definedName>
    <definedName name="_Fill1" hidden="1">[5]A!$AP$13:$AQ$681</definedName>
    <definedName name="_xlnm._FilterDatabase" localSheetId="0" hidden="1">' ERF-Rendimiento Financiero'!$C$7:$H$30</definedName>
    <definedName name="_Order1" hidden="1">255</definedName>
    <definedName name="_Order2" hidden="1">255</definedName>
    <definedName name="_PDP13">[6]P13!$A$5:$BB$68</definedName>
    <definedName name="Angi">[5]A!$A$12:$AT$681</definedName>
    <definedName name="app">[7]INPUT!$B$1</definedName>
    <definedName name="Application">'[8]1_Parameters'!$B$4</definedName>
    <definedName name="_xlnm.Extract">#REF!</definedName>
    <definedName name="_xlnm.Print_Area" localSheetId="0">' ERF-Rendimiento Financiero'!$C$1:$H$41</definedName>
    <definedName name="_xlnm.Print_Area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Balanza">[9]Links!$I$1:$I$65536</definedName>
    <definedName name="_xlnm.Database">#REF!</definedName>
    <definedName name="BG_Del" hidden="1">15</definedName>
    <definedName name="BG_Ins" hidden="1">4</definedName>
    <definedName name="BG_Mod" hidden="1">6</definedName>
    <definedName name="BuiltIn_Print_Area">#N/A</definedName>
    <definedName name="Capex">'[10]Set ups'!$A$2:$D$6</definedName>
    <definedName name="CAPT">[6]CAPTURA!$A$4:$Q$76</definedName>
    <definedName name="CRITEIO">[11]A!$A$476:$AL$477</definedName>
    <definedName name="_xlnm.Criteria">#REF!</definedName>
    <definedName name="CRITO_US">[11]A!$B$476:$AK$497</definedName>
    <definedName name="CUENTA">'[12]P0467L CATALOGO DE CUENTAS'!$A$1:$BR$65536</definedName>
    <definedName name="DD_Curr">[13]Currency!$C$3</definedName>
    <definedName name="diferido">'[14]gasto irs'!$G$65:$J$104</definedName>
    <definedName name="E._LEON__JIMENES__C._POR_A.">"PROPUESTAFINAL"</definedName>
    <definedName name="ent">[15]INPUT!$B$2</definedName>
    <definedName name="Export">[16]Menu!$H$10</definedName>
    <definedName name="Extraco">[11]A!$A$497:$AG$497</definedName>
    <definedName name="INDALRES">'[17]ESTADOS FINANC.  INDAL'!$A$77:$G$127</definedName>
    <definedName name="INDALSIT">'[17]ESTADOS FINANC.  INDAL'!$A$1:$G$74</definedName>
    <definedName name="Junior_traga">"Button 1"</definedName>
    <definedName name="k">'[18]ISR Junio'!$B$20</definedName>
    <definedName name="L_Adjust">[19]Links!$H$1:$H$65536</definedName>
    <definedName name="L_AJE_Tot">[19]Links!$G$1:$G$65536</definedName>
    <definedName name="L_CY_Beg">[19]Links!$F$1:$F$65536</definedName>
    <definedName name="L_CY_End">[19]Links!$J$1:$J$65536</definedName>
    <definedName name="L_PY_End">[19]Links!$K$1:$K$65536</definedName>
    <definedName name="L_RJE_Tot">[19]Links!$I$1:$I$65536</definedName>
    <definedName name="large_bags">'[16]Large Bags and Others'!$B$1</definedName>
    <definedName name="LC_Entity">'[20]1_Parameters'!$B$7</definedName>
    <definedName name="lcent">[7]INPUT!$B$3</definedName>
    <definedName name="List_ARPopulation">'[21]AR Drop Downs'!$I$5:$I$10</definedName>
    <definedName name="List_Curr">[13]Currency!$B$9:$B$31</definedName>
    <definedName name="List_ExpandedTesting">'[21]AR Drop Downs'!$E$5:$E$8</definedName>
    <definedName name="List_Level_Assr">[13]DropDown!$B$1:$B$4</definedName>
    <definedName name="List_LevelAssurance">'[21]AR Drop Downs'!$A$5:$A$8</definedName>
    <definedName name="List_Number_of_Exceptions_Identified">'[21]AR Drop Downs'!$K$5:$K$27</definedName>
    <definedName name="List_NumberTolerableExceptions">'[21]AR Drop Downs'!$C$5:$C$8</definedName>
    <definedName name="List_Proj_Meth">[13]DropDown!$H$1:$H$2</definedName>
    <definedName name="List_Samp_Sel">[13]DropDown!$D$1:$D$4</definedName>
    <definedName name="List_SampleSelectionMethod">'[21]AR Drop Downs'!$G$5:$G$7</definedName>
    <definedName name="List_TypeProcedure">'[22]Drop Down'!$A$2:$A$7</definedName>
    <definedName name="M" hidden="1">'[18]ISR Junio'!$B$54:$L$67</definedName>
    <definedName name="medium_size">'[16]Medium Size'!$B$1</definedName>
    <definedName name="mod_imp">'[16]COSTO IMPORTADO'!$Z$16:$Z$90</definedName>
    <definedName name="Moneda">[23]Data!$B$2:$B$4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ld">[24]Links!$G$1:$G$65536</definedName>
    <definedName name="own">[15]INPUT!$B$5</definedName>
    <definedName name="per">[7]INPUT!$B$4</definedName>
    <definedName name="PeriodNumber">'[25]Start Here'!$B$8</definedName>
    <definedName name="pm_phone">'[26]Project Management Main'!$D$13</definedName>
    <definedName name="proj_id">'[26]Project Management Main'!$D$9</definedName>
    <definedName name="proj_mgr">'[26]Project Management Main'!$D$12</definedName>
    <definedName name="proj_nm">'[26]Project Management Main'!$D$10</definedName>
    <definedName name="PROYECCIONES_IMPOSITIVAS_RECAUDACIONES">'[2]ASUNCIONES GENERALES'!#REF!</definedName>
    <definedName name="qtd">[15]INPUT!$D$4</definedName>
    <definedName name="QuarterNumber">'[25]Start Here'!$D$8</definedName>
    <definedName name="Ref_12">[27]Schedule1998!$H$5</definedName>
    <definedName name="ret_menu">'[16]Junior Traga'!$C$3</definedName>
    <definedName name="rmcAccount">8001240</definedName>
    <definedName name="RMCOptions">"*000000000000000"</definedName>
    <definedName name="Sal_sist">"Button 90"</definedName>
    <definedName name="sug_imp">'[16]COSTO IMPORTADO'!$X$16:$X$90</definedName>
    <definedName name="SWeet_cook">'[16]Sweets Cookies'!$C$2</definedName>
    <definedName name="TextRefCopy4">'[28]Movimiento de Activo Fijo'!#REF!</definedName>
    <definedName name="TextRefCopy48">'[29]Muestreo altas'!$E$5</definedName>
    <definedName name="TextRefCopy63">'[28]Movimiento de Activo Fijo'!#REF!</definedName>
    <definedName name="TextRefCopy64">'[30]Prueba Global de Depreciación'!#REF!</definedName>
    <definedName name="TextRefCopy65">'[31]Prueba Global de Depreciación'!#REF!</definedName>
    <definedName name="TextRefCopy66">'[28]Prueba Gasto a Nov.'!#REF!</definedName>
    <definedName name="TextRefCopy67">'[28]Prueba Gasto a Nov.'!#REF!</definedName>
    <definedName name="TextRefCopy73">'[28]Prueba Gasto a Nov.'!#REF!</definedName>
    <definedName name="TextRefCopy74">'[28]Movimiento de Activo Fijo'!#REF!</definedName>
    <definedName name="TextRefCopy75">'[28]Prueba Gasto a Nov.'!#REF!</definedName>
    <definedName name="TextRefCopy76">'[28]Movimiento de Activo Fijo'!#REF!</definedName>
    <definedName name="TextRefCopy77">'[28]Prueba Gasto a Nov.'!#REF!</definedName>
    <definedName name="TextRefCopy8">'[28]Movimiento de Activo Fijo'!#REF!</definedName>
    <definedName name="TextRefCopy82">'[28]Prueba Gasto a Nov.'!$Q$25</definedName>
    <definedName name="TextRefCopy87">'[28]Prueba Gasto a Nov.'!#REF!</definedName>
    <definedName name="TextRefCopy88">'[28]Movimiento de Activo Fijo'!#REF!</definedName>
    <definedName name="TextRefCopy89">'[28]Prueba Gasto a Nov.'!#REF!</definedName>
    <definedName name="TextRefCopy9">'[28]Movimiento de Activo Fijo'!#REF!</definedName>
    <definedName name="TextRefCopy90">'[28]Movimiento de Activo Fijo'!#REF!</definedName>
    <definedName name="TextRefCopy91">'[28]Prueba Gasto a Nov.'!#REF!</definedName>
    <definedName name="TextRefCopy92">'[28]Prueba Gasto a Nov.'!#REF!</definedName>
    <definedName name="TextRefCopy93">'[28]Movimiento de Activo Fijo'!#REF!</definedName>
    <definedName name="TextRefCopyRangeCount" hidden="1">38</definedName>
    <definedName name="_xlnm.Print_Titles">[32]INPUT!$A$1:$E$65536,[32]INPUT!$A$1:$IV$2</definedName>
    <definedName name="tol">[24]Lead!$H$1:$H$231</definedName>
    <definedName name="Totales">[16]Menu!$H$10</definedName>
    <definedName name="Transppe">'[10]Set ups'!$A$10:$D$13</definedName>
    <definedName name="TType">[23]Data!$A$2:$A$4</definedName>
    <definedName name="Ult_Imp">'[16]COSTO IMPORTADO'!$Y$16:$Y$90</definedName>
    <definedName name="XREF_COLUMN_1" hidden="1">'[28]Movimiento de Activo Fijo'!#REF!</definedName>
    <definedName name="XREF_COLUMN_10" hidden="1">[31]Bajas!#REF!</definedName>
    <definedName name="XREF_COLUMN_15" hidden="1">'[28]Movimiento de Activo Fijo'!#REF!</definedName>
    <definedName name="XREF_COLUMN_18" hidden="1">'[28]Movimiento de Activo Fijo'!#REF!</definedName>
    <definedName name="XREF_COLUMN_8" hidden="1">'[28]Movimiento de Activo Fijo'!#REF!</definedName>
    <definedName name="XREF_COLUMN_9" hidden="1">'[28]Prueba Gasto a Nov.'!#REF!</definedName>
    <definedName name="XRefColumnsCount" hidden="1">1</definedName>
    <definedName name="XRefCopy10" hidden="1">'[28]Movimiento de Activo Fijo'!#REF!</definedName>
    <definedName name="XRefCopyRangeCount" hidden="1">1</definedName>
    <definedName name="XRefPaste100" hidden="1">'[28]Movimiento de Activo Fijo'!#REF!</definedName>
    <definedName name="XRefPasteRange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L21" i="1" s="1"/>
  <c r="I21" i="1"/>
  <c r="J21" i="1"/>
  <c r="L20" i="1"/>
  <c r="K20" i="1"/>
  <c r="I20" i="1"/>
  <c r="J20" i="1" s="1"/>
  <c r="K19" i="1"/>
  <c r="L19" i="1" s="1"/>
  <c r="I19" i="1"/>
  <c r="J19" i="1"/>
  <c r="K18" i="1"/>
  <c r="L18" i="1" s="1"/>
  <c r="I18" i="1"/>
  <c r="J18" i="1"/>
  <c r="K17" i="1"/>
  <c r="L17" i="1" s="1"/>
  <c r="I17" i="1"/>
  <c r="J17" i="1"/>
  <c r="K16" i="1"/>
  <c r="L16" i="1" s="1"/>
  <c r="I16" i="1"/>
  <c r="K12" i="1"/>
  <c r="L12" i="1" s="1"/>
  <c r="I12" i="1"/>
  <c r="J12" i="1"/>
  <c r="K11" i="1"/>
  <c r="L11" i="1" s="1"/>
  <c r="I11" i="1"/>
  <c r="J11" i="1"/>
  <c r="L10" i="1"/>
  <c r="K10" i="1"/>
  <c r="I10" i="1"/>
  <c r="J10" i="1"/>
  <c r="K9" i="1"/>
  <c r="L9" i="1" s="1"/>
  <c r="I9" i="1"/>
  <c r="J16" i="1" l="1"/>
  <c r="J9" i="1"/>
</calcChain>
</file>

<file path=xl/sharedStrings.xml><?xml version="1.0" encoding="utf-8"?>
<sst xmlns="http://schemas.openxmlformats.org/spreadsheetml/2006/main" count="26" uniqueCount="25">
  <si>
    <t>Dirección General de Aduanas</t>
  </si>
  <si>
    <t>Estado de Rendimiento Financiero</t>
  </si>
  <si>
    <t>Del ejercicio terminado al 30 de Septiembre de 2025 y 2024</t>
  </si>
  <si>
    <t>(Valores en RD$ pesos)</t>
  </si>
  <si>
    <t xml:space="preserve">Notas 2021 </t>
  </si>
  <si>
    <t>Diferencia</t>
  </si>
  <si>
    <t xml:space="preserve">Notas 2020 </t>
  </si>
  <si>
    <t xml:space="preserve">Ingresos </t>
  </si>
  <si>
    <t>Tasas y Derechos</t>
  </si>
  <si>
    <t xml:space="preserve">Ingresos por transacciones con contraprestación </t>
  </si>
  <si>
    <t>Transferencias</t>
  </si>
  <si>
    <t xml:space="preserve">Recargos, multas y otros ingresos  </t>
  </si>
  <si>
    <t>Total ingresos</t>
  </si>
  <si>
    <t xml:space="preserve"> </t>
  </si>
  <si>
    <t xml:space="preserve">Gastos 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</si>
  <si>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</si>
  <si>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</si>
  <si>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</si>
  <si>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</si>
  <si>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 xml:space="preserve">Otros gastos </t>
  </si>
  <si>
    <t xml:space="preserve">Gastos financieros </t>
  </si>
  <si>
    <t>Total gastos</t>
  </si>
  <si>
    <t>Resultados positivos (ahorro) / negativo (desahorro)</t>
  </si>
  <si>
    <t>Tesoreria Nac. Cuotas</t>
  </si>
  <si>
    <t xml:space="preserve">Un detalle de los activos intangibles al 30 de junio de 2022 y 2021 es como sigue: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</si>
</sst>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28575</xdr:rowOff>
    </xdr:from>
    <xdr:to>
      <xdr:col>3</xdr:col>
      <xdr:colOff>805962</xdr:colOff>
      <xdr:row>4</xdr:row>
      <xdr:rowOff>73270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FC0711-BB7B-4AB1-9014-6DC435E11BF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09550"/>
          <a:ext cx="977412" cy="530470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4\6.%20Junio\Estados%20Financieros\EEFF%20PARA%20NOTAS.xlsx" TargetMode="External"/><Relationship Id="rId1" Type="http://schemas.openxmlformats.org/officeDocument/2006/relationships/externalLinkPath" Target="/DGA/2024/6.%20Junio/Estados%20Financieros/EEFF%20PARA%20NOTA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122023"/>
      <sheetName val="Hoja2"/>
      <sheetName val="Balanza 202405"/>
      <sheetName val="Balanza 202306"/>
      <sheetName val="Mov. AF"/>
      <sheetName val="Hoja1"/>
      <sheetName val="Detalle adiciones"/>
      <sheetName val="Detalle Retiros "/>
      <sheetName val="Mejoras Cap."/>
      <sheetName val="Catalogo Dynamics"/>
      <sheetName val="Catá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07">
          <cell r="O507">
            <v>30314894.600000001</v>
          </cell>
          <cell r="Q507">
            <v>1561446386</v>
          </cell>
        </row>
        <row r="540">
          <cell r="O540">
            <v>138066470.87</v>
          </cell>
          <cell r="Q540">
            <v>250955073</v>
          </cell>
        </row>
        <row r="546">
          <cell r="O546">
            <v>299287180.15999997</v>
          </cell>
          <cell r="Q546">
            <v>2159737667</v>
          </cell>
        </row>
        <row r="563">
          <cell r="O563">
            <v>6043959778.6100006</v>
          </cell>
          <cell r="Q563">
            <v>131828135</v>
          </cell>
        </row>
        <row r="588">
          <cell r="O588">
            <v>628316289.43000007</v>
          </cell>
          <cell r="Q588">
            <v>2171714720</v>
          </cell>
        </row>
        <row r="610">
          <cell r="O610" t="e">
            <v>#REF!</v>
          </cell>
          <cell r="Q610">
            <v>67083962</v>
          </cell>
        </row>
        <row r="637">
          <cell r="O637" t="e">
            <v>#REF!</v>
          </cell>
          <cell r="Q637">
            <v>67420872</v>
          </cell>
        </row>
        <row r="711">
          <cell r="O711" t="e">
            <v>#REF!</v>
          </cell>
          <cell r="Q711">
            <v>657286455</v>
          </cell>
        </row>
        <row r="722">
          <cell r="O722" t="e">
            <v>#REF!</v>
          </cell>
          <cell r="Q722">
            <v>382518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D8929-E45F-431C-AF91-DABB1EF922CB}">
  <sheetPr>
    <tabColor theme="9" tint="-0.499984740745262"/>
  </sheetPr>
  <dimension ref="B1:P370"/>
  <sheetViews>
    <sheetView showGridLines="0" tabSelected="1" zoomScale="136" zoomScaleNormal="136" workbookViewId="0">
      <selection activeCell="H22" sqref="H22"/>
    </sheetView>
  </sheetViews>
  <sheetFormatPr baseColWidth="10" defaultColWidth="11.42578125" defaultRowHeight="12.75" x14ac:dyDescent="0.25"/>
  <cols>
    <col min="1" max="1" width="11.42578125" style="1"/>
    <col min="2" max="2" width="0" style="1" hidden="1" customWidth="1"/>
    <col min="3" max="3" width="2.85546875" style="3" customWidth="1"/>
    <col min="4" max="4" width="40.42578125" style="3" customWidth="1"/>
    <col min="5" max="5" width="7" style="9" customWidth="1"/>
    <col min="6" max="6" width="16.42578125" style="3" bestFit="1" customWidth="1"/>
    <col min="7" max="7" width="1.7109375" style="3" customWidth="1"/>
    <col min="8" max="8" width="15.5703125" style="3" bestFit="1" customWidth="1"/>
    <col min="9" max="9" width="13.5703125" style="1" hidden="1" customWidth="1"/>
    <col min="10" max="10" width="12" style="1" hidden="1" customWidth="1"/>
    <col min="11" max="11" width="13.5703125" style="1" hidden="1" customWidth="1"/>
    <col min="12" max="12" width="12.5703125" style="1" hidden="1" customWidth="1"/>
    <col min="13" max="14" width="12" style="1" bestFit="1" customWidth="1"/>
    <col min="15" max="15" width="13.42578125" style="1" bestFit="1" customWidth="1"/>
    <col min="16" max="16384" width="11.42578125" style="1"/>
  </cols>
  <sheetData>
    <row r="1" spans="2:16" ht="14.25" x14ac:dyDescent="0.25">
      <c r="C1" s="19" t="s">
        <v>0</v>
      </c>
      <c r="D1" s="19"/>
      <c r="E1" s="19"/>
      <c r="F1" s="19"/>
      <c r="G1" s="19"/>
      <c r="H1" s="19"/>
    </row>
    <row r="2" spans="2:16" x14ac:dyDescent="0.25">
      <c r="C2" s="20" t="s">
        <v>1</v>
      </c>
      <c r="D2" s="20"/>
      <c r="E2" s="20"/>
      <c r="F2" s="20"/>
      <c r="G2" s="20"/>
      <c r="H2" s="20"/>
    </row>
    <row r="3" spans="2:16" x14ac:dyDescent="0.25">
      <c r="C3" s="20" t="s">
        <v>2</v>
      </c>
      <c r="D3" s="20"/>
      <c r="E3" s="20"/>
      <c r="F3" s="20"/>
      <c r="G3" s="20"/>
      <c r="H3" s="20"/>
    </row>
    <row r="4" spans="2:16" x14ac:dyDescent="0.25">
      <c r="C4" s="20" t="s">
        <v>3</v>
      </c>
      <c r="D4" s="20"/>
      <c r="E4" s="20"/>
      <c r="F4" s="20"/>
      <c r="G4" s="20"/>
      <c r="H4" s="20"/>
    </row>
    <row r="5" spans="2:16" x14ac:dyDescent="0.25">
      <c r="D5" s="4"/>
      <c r="E5" s="2"/>
    </row>
    <row r="6" spans="2:16" x14ac:dyDescent="0.25">
      <c r="D6" s="4"/>
      <c r="E6" s="2"/>
    </row>
    <row r="7" spans="2:16" x14ac:dyDescent="0.25">
      <c r="E7" s="5"/>
      <c r="F7" s="5">
        <v>2025</v>
      </c>
      <c r="G7" s="2"/>
      <c r="H7" s="5">
        <v>2024</v>
      </c>
      <c r="I7" s="5" t="s">
        <v>4</v>
      </c>
      <c r="J7" s="5" t="s">
        <v>5</v>
      </c>
      <c r="K7" s="5" t="s">
        <v>6</v>
      </c>
      <c r="L7" s="5" t="s">
        <v>5</v>
      </c>
    </row>
    <row r="8" spans="2:16" x14ac:dyDescent="0.25">
      <c r="C8" s="4" t="s">
        <v>7</v>
      </c>
      <c r="D8" s="6"/>
      <c r="E8" s="2"/>
      <c r="F8" s="7"/>
      <c r="G8" s="8"/>
      <c r="H8" s="8"/>
    </row>
    <row r="9" spans="2:16" x14ac:dyDescent="0.25">
      <c r="B9" s="1">
        <v>4.0999999999999996</v>
      </c>
      <c r="D9" s="3" t="s">
        <v>8</v>
      </c>
      <c r="F9" s="10">
        <v>4065906143.96</v>
      </c>
      <c r="G9" s="10"/>
      <c r="H9" s="10">
        <v>3842272729.3299999</v>
      </c>
      <c r="I9" s="10">
        <f>'[33]Notas 122023'!$O$507</f>
        <v>30314894.600000001</v>
      </c>
      <c r="J9" s="11">
        <f>F9-I9</f>
        <v>4035591249.3600001</v>
      </c>
      <c r="K9" s="10">
        <f>'[33]Notas 122023'!$Q$507</f>
        <v>1561446386</v>
      </c>
      <c r="L9" s="11">
        <f>H9-K9</f>
        <v>2280826343.3299999</v>
      </c>
    </row>
    <row r="10" spans="2:16" x14ac:dyDescent="0.25">
      <c r="B10" s="1">
        <v>4.2</v>
      </c>
      <c r="D10" s="3" t="s">
        <v>9</v>
      </c>
      <c r="F10" s="10">
        <v>401543691.36000001</v>
      </c>
      <c r="G10" s="10"/>
      <c r="H10" s="10">
        <v>390312496.15000004</v>
      </c>
      <c r="I10" s="10">
        <f>'[33]Notas 122023'!$O$540</f>
        <v>138066470.87</v>
      </c>
      <c r="J10" s="11">
        <f t="shared" ref="J10:J12" si="0">F10-I10</f>
        <v>263477220.49000001</v>
      </c>
      <c r="K10" s="10">
        <f>'[33]Notas 122023'!$Q$540</f>
        <v>250955073</v>
      </c>
      <c r="L10" s="11">
        <f t="shared" ref="L10:L12" si="1">H10-K10</f>
        <v>139357423.15000004</v>
      </c>
      <c r="P10" s="17"/>
    </row>
    <row r="11" spans="2:16" x14ac:dyDescent="0.25">
      <c r="B11" s="1">
        <v>4.3</v>
      </c>
      <c r="D11" s="3" t="s">
        <v>10</v>
      </c>
      <c r="F11" s="10">
        <v>2415381950.6700001</v>
      </c>
      <c r="G11" s="10"/>
      <c r="H11" s="10">
        <v>3030560480.2800002</v>
      </c>
      <c r="I11" s="10">
        <f>'[33]Notas 122023'!$O$546</f>
        <v>299287180.15999997</v>
      </c>
      <c r="J11" s="11">
        <f t="shared" si="0"/>
        <v>2116094770.5100002</v>
      </c>
      <c r="K11" s="10">
        <f>'[33]Notas 122023'!$Q$546</f>
        <v>2159737667</v>
      </c>
      <c r="L11" s="11">
        <f t="shared" si="1"/>
        <v>870822813.28000021</v>
      </c>
      <c r="P11" s="17"/>
    </row>
    <row r="12" spans="2:16" x14ac:dyDescent="0.25">
      <c r="B12" s="1">
        <v>4.4000000000000004</v>
      </c>
      <c r="D12" s="3" t="s">
        <v>11</v>
      </c>
      <c r="F12" s="10">
        <v>416491406.95000005</v>
      </c>
      <c r="G12" s="10"/>
      <c r="H12" s="10">
        <v>233755591.47000003</v>
      </c>
      <c r="I12" s="10">
        <f>'[33]Notas 122023'!$O$563</f>
        <v>6043959778.6100006</v>
      </c>
      <c r="J12" s="11">
        <f t="shared" si="0"/>
        <v>-5627468371.6600008</v>
      </c>
      <c r="K12" s="10">
        <f>'[33]Notas 122023'!$Q$563</f>
        <v>131828135</v>
      </c>
      <c r="L12" s="11">
        <f t="shared" si="1"/>
        <v>101927456.47000003</v>
      </c>
      <c r="P12" s="18"/>
    </row>
    <row r="13" spans="2:16" x14ac:dyDescent="0.25">
      <c r="C13" s="4" t="s">
        <v>12</v>
      </c>
      <c r="F13" s="12">
        <v>7299323191.9399996</v>
      </c>
      <c r="G13" s="13"/>
      <c r="H13" s="12">
        <v>7496901296.2300005</v>
      </c>
      <c r="I13" s="10"/>
      <c r="J13" s="11"/>
      <c r="K13" s="10"/>
      <c r="M13" s="11"/>
      <c r="P13" s="17"/>
    </row>
    <row r="14" spans="2:16" x14ac:dyDescent="0.25">
      <c r="D14" s="3" t="s">
        <v>13</v>
      </c>
      <c r="F14" s="10"/>
      <c r="G14" s="10"/>
      <c r="H14" s="10"/>
      <c r="I14" s="10"/>
      <c r="K14" s="10"/>
      <c r="P14" s="18"/>
    </row>
    <row r="15" spans="2:16" x14ac:dyDescent="0.25">
      <c r="C15" s="4" t="s">
        <v>14</v>
      </c>
      <c r="E15" s="2"/>
      <c r="F15" s="13"/>
      <c r="G15" s="13"/>
      <c r="H15" s="13"/>
      <c r="I15" s="10"/>
      <c r="K15" s="10"/>
    </row>
    <row r="16" spans="2:16" x14ac:dyDescent="0.25">
      <c r="B16" s="1">
        <v>5.0999999999999996</v>
      </c>
      <c r="D16" s="3" t="s">
        <v>15</v>
      </c>
      <c r="F16" s="10">
        <v>-3425577133.5600004</v>
      </c>
      <c r="G16" s="10"/>
      <c r="H16" s="10">
        <v>-3415960644.749999</v>
      </c>
      <c r="I16" s="10">
        <f>'[33]Notas 122023'!$O$588</f>
        <v>628316289.43000007</v>
      </c>
      <c r="J16" s="11">
        <f t="shared" ref="J16:J21" si="2">F16-I16</f>
        <v>-4053893422.9900007</v>
      </c>
      <c r="K16" s="10">
        <f>'[33]Notas 122023'!$Q$588</f>
        <v>2171714720</v>
      </c>
      <c r="L16" s="11">
        <f t="shared" ref="L16:L21" si="3">H16-K16</f>
        <v>-5587675364.749999</v>
      </c>
    </row>
    <row r="17" spans="2:15" x14ac:dyDescent="0.25">
      <c r="B17" s="1">
        <v>5.2</v>
      </c>
      <c r="D17" s="3" t="s">
        <v>16</v>
      </c>
      <c r="F17" s="10">
        <v>-128612581.74999999</v>
      </c>
      <c r="G17" s="10"/>
      <c r="H17" s="10">
        <v>-133257065.87</v>
      </c>
      <c r="I17" s="10" t="e">
        <f>'[33]Notas 122023'!$O$610</f>
        <v>#REF!</v>
      </c>
      <c r="J17" s="11" t="e">
        <f t="shared" si="2"/>
        <v>#REF!</v>
      </c>
      <c r="K17" s="10">
        <f>'[33]Notas 122023'!$Q$610</f>
        <v>67083962</v>
      </c>
      <c r="L17" s="11">
        <f t="shared" si="3"/>
        <v>-200341027.87</v>
      </c>
    </row>
    <row r="18" spans="2:15" x14ac:dyDescent="0.25">
      <c r="B18" s="1">
        <v>5.3</v>
      </c>
      <c r="D18" s="3" t="s">
        <v>17</v>
      </c>
      <c r="F18" s="10">
        <v>-274879159.87</v>
      </c>
      <c r="G18" s="10"/>
      <c r="H18" s="10">
        <v>-407593089.73000014</v>
      </c>
      <c r="I18" s="10" t="e">
        <f>'[33]Notas 122023'!#REF!</f>
        <v>#REF!</v>
      </c>
      <c r="J18" s="11" t="e">
        <f>F18-I18</f>
        <v>#REF!</v>
      </c>
      <c r="K18" s="10" t="e">
        <f>'[33]Notas 122023'!#REF!</f>
        <v>#REF!</v>
      </c>
      <c r="L18" s="11" t="e">
        <f t="shared" si="3"/>
        <v>#REF!</v>
      </c>
    </row>
    <row r="19" spans="2:15" x14ac:dyDescent="0.25">
      <c r="B19" s="1">
        <v>5.4</v>
      </c>
      <c r="D19" s="3" t="s">
        <v>18</v>
      </c>
      <c r="F19" s="10">
        <v>-141502495.91</v>
      </c>
      <c r="G19" s="10"/>
      <c r="H19" s="10">
        <v>-133300445.95999999</v>
      </c>
      <c r="I19" s="10" t="e">
        <f>'[33]Notas 122023'!O637</f>
        <v>#REF!</v>
      </c>
      <c r="J19" s="11" t="e">
        <f t="shared" si="2"/>
        <v>#REF!</v>
      </c>
      <c r="K19" s="10">
        <f>'[33]Notas 122023'!Q637</f>
        <v>67420872</v>
      </c>
      <c r="L19" s="11">
        <f t="shared" si="3"/>
        <v>-200721317.95999998</v>
      </c>
      <c r="N19" s="11"/>
      <c r="O19" s="11"/>
    </row>
    <row r="20" spans="2:15" x14ac:dyDescent="0.25">
      <c r="B20" s="1">
        <v>5.5</v>
      </c>
      <c r="D20" s="3" t="s">
        <v>19</v>
      </c>
      <c r="F20" s="10">
        <v>-1267981886.3099999</v>
      </c>
      <c r="G20" s="10"/>
      <c r="H20" s="10">
        <v>-947955553.07000017</v>
      </c>
      <c r="I20" s="10" t="e">
        <f>'[33]Notas 122023'!$O$711</f>
        <v>#REF!</v>
      </c>
      <c r="J20" s="11" t="e">
        <f t="shared" si="2"/>
        <v>#REF!</v>
      </c>
      <c r="K20" s="10">
        <f>'[33]Notas 122023'!$Q$711</f>
        <v>657286455</v>
      </c>
      <c r="L20" s="11">
        <f t="shared" si="3"/>
        <v>-1605242008.0700002</v>
      </c>
    </row>
    <row r="21" spans="2:15" x14ac:dyDescent="0.25">
      <c r="B21" s="1">
        <v>5.6</v>
      </c>
      <c r="D21" s="3" t="s">
        <v>20</v>
      </c>
      <c r="F21" s="10">
        <v>-10873590.67</v>
      </c>
      <c r="G21" s="10"/>
      <c r="H21" s="10">
        <v>-11284257.32</v>
      </c>
      <c r="I21" s="10" t="e">
        <f>'[33]Notas 122023'!$O$722</f>
        <v>#REF!</v>
      </c>
      <c r="J21" s="11" t="e">
        <f t="shared" si="2"/>
        <v>#REF!</v>
      </c>
      <c r="K21" s="10">
        <f>'[33]Notas 122023'!$Q$722</f>
        <v>382518</v>
      </c>
      <c r="L21" s="11">
        <f t="shared" si="3"/>
        <v>-11666775.32</v>
      </c>
    </row>
    <row r="22" spans="2:15" x14ac:dyDescent="0.25">
      <c r="C22" s="4" t="s">
        <v>21</v>
      </c>
      <c r="F22" s="12">
        <v>-5249426847.0699997</v>
      </c>
      <c r="G22" s="13"/>
      <c r="H22" s="12">
        <v>-5049351056.6999989</v>
      </c>
      <c r="I22" s="10"/>
    </row>
    <row r="23" spans="2:15" x14ac:dyDescent="0.25">
      <c r="C23" s="14"/>
      <c r="F23" s="10"/>
      <c r="G23" s="10"/>
      <c r="H23" s="10"/>
      <c r="I23" s="10"/>
    </row>
    <row r="24" spans="2:15" ht="13.5" thickBot="1" x14ac:dyDescent="0.3">
      <c r="C24" s="4" t="s">
        <v>22</v>
      </c>
      <c r="F24" s="15">
        <v>2049896344.8699999</v>
      </c>
      <c r="G24" s="13"/>
      <c r="H24" s="15">
        <v>2447550239.5300016</v>
      </c>
      <c r="I24" s="10"/>
      <c r="M24" s="11"/>
    </row>
    <row r="25" spans="2:15" ht="13.5" thickTop="1" x14ac:dyDescent="0.25">
      <c r="C25" s="4"/>
      <c r="F25" s="10"/>
      <c r="G25" s="10"/>
      <c r="H25" s="10"/>
    </row>
    <row r="26" spans="2:15" x14ac:dyDescent="0.25">
      <c r="F26" s="10"/>
      <c r="G26" s="10"/>
      <c r="H26" s="10"/>
    </row>
    <row r="27" spans="2:15" x14ac:dyDescent="0.25">
      <c r="C27" s="4"/>
      <c r="F27" s="10"/>
      <c r="G27" s="10"/>
      <c r="H27" s="10"/>
    </row>
    <row r="28" spans="2:15" x14ac:dyDescent="0.25">
      <c r="C28" s="4"/>
      <c r="F28" s="10"/>
      <c r="G28" s="10"/>
      <c r="H28" s="10"/>
    </row>
    <row r="29" spans="2:15" x14ac:dyDescent="0.25">
      <c r="F29" s="10"/>
      <c r="G29" s="10"/>
      <c r="H29" s="10"/>
    </row>
    <row r="30" spans="2:15" x14ac:dyDescent="0.25">
      <c r="D30" s="4"/>
      <c r="E30" s="2"/>
    </row>
    <row r="32" spans="2:15" x14ac:dyDescent="0.25">
      <c r="F32" s="10"/>
      <c r="G32" s="10"/>
      <c r="H32" s="10"/>
    </row>
    <row r="66" hidden="1" x14ac:dyDescent="0.25"/>
    <row r="132" spans="4:4" x14ac:dyDescent="0.25">
      <c r="D132" s="3" t="s">
        <v>23</v>
      </c>
    </row>
    <row r="370" spans="4:4" ht="51" x14ac:dyDescent="0.25">
      <c r="D370" s="16" t="s">
        <v>24</v>
      </c>
    </row>
  </sheetData>
  <mergeCells count="4">
    <mergeCell ref="C1:H1"/>
    <mergeCell ref="C2:H2"/>
    <mergeCell ref="C3:H3"/>
    <mergeCell ref="C4:H4"/>
  </mergeCells>
  <printOptions horizontalCentered="1"/>
  <pageMargins left="0.35433070866141703" right="0.35433070866141703" top="1.52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cp:lastPrinted>2025-12-26T16:03:31Z</cp:lastPrinted>
  <dcterms:created xsi:type="dcterms:W3CDTF">2025-12-26T16:00:53Z</dcterms:created>
  <dcterms:modified xsi:type="dcterms:W3CDTF">2025-12-26T16:18:28Z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2025-12-26T16:01:19Z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95cf2b9b-ce9f-4985-bc4f-7e83ec669165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