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defaultThemeVersion="166925"/>
  <mc:AlternateContent xmlns:mc="http://schemas.openxmlformats.org/markup-compatibility/2006">
    <mc:Choice Requires="x15">
      <x15ac:absPath xmlns:x15ac="http://schemas.microsoft.com/office/spreadsheetml/2010/11/ac" url="Z:\1. PRESUPUESTO\e.vizcaino\MAP Transparencia\2025\"/>
    </mc:Choice>
  </mc:AlternateContent>
  <xr:revisionPtr revIDLastSave="0" documentId="13_ncr:1_{2DC0BBD1-8DEE-4446-994E-4A523046121C}" xr6:coauthVersionLast="47" xr6:coauthVersionMax="47" xr10:uidLastSave="{00000000-0000-0000-0000-000000000000}"/>
  <bookViews>
    <workbookView xWindow="-110" yWindow="-110" windowWidth="19420" windowHeight="10300" xr2:uid="{784E5D24-0E0A-4A1C-AEDB-8C414D77F257}"/>
  </bookViews>
  <sheets>
    <sheet name="Ejecución presupuestaria 2025" sheetId="1" r:id="rId1"/>
  </sheets>
  <definedNames>
    <definedName name="_xlnm.Print_Area" localSheetId="0">'Ejecución presupuestaria 2025'!$C$1:$M$103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M85" i="1" l="1"/>
  <c r="M65" i="1"/>
  <c r="M64" i="1"/>
  <c r="M60" i="1"/>
  <c r="M59" i="1"/>
  <c r="M56" i="1"/>
  <c r="M55" i="1"/>
  <c r="M54" i="1"/>
  <c r="M37" i="1"/>
  <c r="M26" i="1"/>
  <c r="M25" i="1"/>
  <c r="M23" i="1"/>
  <c r="M17" i="1"/>
  <c r="M14" i="1"/>
  <c r="M13" i="1"/>
  <c r="M12" i="1"/>
  <c r="L28" i="1"/>
  <c r="L85" i="1" s="1"/>
  <c r="L54" i="1"/>
  <c r="L18" i="1"/>
  <c r="L12" i="1"/>
  <c r="K64" i="1"/>
  <c r="K54" i="1"/>
  <c r="K28" i="1"/>
  <c r="K18" i="1"/>
  <c r="K12" i="1"/>
  <c r="M18" i="1" l="1"/>
  <c r="L11" i="1"/>
  <c r="K11" i="1"/>
  <c r="K85" i="1"/>
  <c r="M72" i="1"/>
  <c r="M28" i="1" l="1"/>
  <c r="M11" i="1" s="1"/>
  <c r="M45" i="1"/>
  <c r="M38" i="1"/>
  <c r="J28" i="1"/>
  <c r="J18" i="1"/>
  <c r="J54" i="1"/>
  <c r="J12" i="1"/>
  <c r="F18" i="1"/>
  <c r="G18" i="1"/>
  <c r="H18" i="1"/>
  <c r="I18" i="1"/>
  <c r="F28" i="1"/>
  <c r="G28" i="1"/>
  <c r="H28" i="1"/>
  <c r="I28" i="1"/>
  <c r="G80" i="1"/>
  <c r="G76" i="1" s="1"/>
  <c r="H80" i="1"/>
  <c r="H76" i="1" s="1"/>
  <c r="I80" i="1"/>
  <c r="I76" i="1" s="1"/>
  <c r="F72" i="1"/>
  <c r="G72" i="1"/>
  <c r="H72" i="1"/>
  <c r="I72" i="1"/>
  <c r="F54" i="1"/>
  <c r="G54" i="1"/>
  <c r="H54" i="1"/>
  <c r="I54" i="1"/>
  <c r="I12" i="1"/>
  <c r="I85" i="1" s="1"/>
  <c r="J85" i="1" l="1"/>
  <c r="J11" i="1"/>
  <c r="I11" i="1"/>
  <c r="H12" i="1"/>
  <c r="H11" i="1" s="1"/>
  <c r="G12" i="1"/>
  <c r="G11" i="1" s="1"/>
  <c r="M80" i="1"/>
  <c r="M76" i="1" s="1"/>
  <c r="F80" i="1"/>
  <c r="F76" i="1" s="1"/>
  <c r="F12" i="1"/>
  <c r="H85" i="1" l="1"/>
  <c r="G85" i="1"/>
  <c r="F85" i="1"/>
  <c r="F11" i="1"/>
  <c r="E12" i="1" l="1"/>
  <c r="D12" i="1" l="1"/>
  <c r="E80" i="1"/>
  <c r="D80" i="1"/>
  <c r="E38" i="1" l="1"/>
  <c r="D38" i="1"/>
  <c r="E76" i="1"/>
  <c r="D76" i="1"/>
  <c r="E72" i="1"/>
  <c r="D72" i="1"/>
  <c r="E64" i="1"/>
  <c r="D64" i="1"/>
  <c r="E54" i="1"/>
  <c r="D54" i="1"/>
  <c r="E28" i="1"/>
  <c r="D28" i="1"/>
  <c r="E18" i="1"/>
  <c r="D18" i="1"/>
  <c r="D85" i="1" l="1"/>
  <c r="E85" i="1"/>
  <c r="D11" i="1"/>
  <c r="E11" i="1"/>
</calcChain>
</file>

<file path=xl/sharedStrings.xml><?xml version="1.0" encoding="utf-8"?>
<sst xmlns="http://schemas.openxmlformats.org/spreadsheetml/2006/main" count="98" uniqueCount="98">
  <si>
    <t>2 - GASTOS</t>
  </si>
  <si>
    <t>2.1 - REMUNERACIONES Y CONTRIBUCIONES</t>
  </si>
  <si>
    <t>2.1.1 - REMUNERACIONES</t>
  </si>
  <si>
    <t>2.1.2 - SOBRESUELDOS</t>
  </si>
  <si>
    <t>2.1.3 - DIETAS Y GASTOS DE REPRESENTACIÓN</t>
  </si>
  <si>
    <t>2.1.4 - GRATIFICACIONES Y BONIFICACIONES</t>
  </si>
  <si>
    <t>2.1.5 - CONTRIBUCIONES A LA SEGURIDAD SOCIAL</t>
  </si>
  <si>
    <t>2.2 - CONTRATACIÓN DE SERVICIOS</t>
  </si>
  <si>
    <t>2.2.1 - SERVICIOS BÁSICOS</t>
  </si>
  <si>
    <t>2.2.2 - PUBLICIDAD, IMPRESIÓN Y ENCUADERNACIÓN</t>
  </si>
  <si>
    <t>2.2.3 - VIÁTICOS</t>
  </si>
  <si>
    <t>2.2.4 - TRANSPORTE Y ALMACENAJE</t>
  </si>
  <si>
    <t>2.2.5 - ALQUILERES Y RENTAS</t>
  </si>
  <si>
    <t>2.2.6 - SEGUROS</t>
  </si>
  <si>
    <t>2.2.7 - SERVICIOS DE CONSERVACIÓN, REPARACIONES MENORES E INSTALACIONES TEMPORALES</t>
  </si>
  <si>
    <t>2.2.8 - OTROS SERVICIOS NO INCLUIDOS EN CONCEPTOS ANTERIORES</t>
  </si>
  <si>
    <t>2.2.9 - OTRAS CONTRATACIONES DE SERVICIOS</t>
  </si>
  <si>
    <t>2.3 - MATERIALES Y SUMINISTROS</t>
  </si>
  <si>
    <t>2.3.1 - ALIMENTOS Y PRODUCTOS AGROFORESTALES</t>
  </si>
  <si>
    <t>2.3.2 - TEXTILES Y VESTUARIOS</t>
  </si>
  <si>
    <t>2.3.3 - PRODUCTOS DE PAPEL, CARTÓN E IMPRESOS</t>
  </si>
  <si>
    <t>2.3.4 - PRODUCTOS FARMACÉUTICOS</t>
  </si>
  <si>
    <t>2.3.5 - PRODUCTOS DE CUERO, CAUCHO Y PLÁSTICO</t>
  </si>
  <si>
    <t>2.3.6 - PRODUCTOS DE MINERALES, METÁLICOS Y NO METÁLICOS</t>
  </si>
  <si>
    <t>2.3.7 - COMBUSTIBLES, LUBRICANTES, PRODUCTOS QUÍMICOS Y CONEXOS</t>
  </si>
  <si>
    <t>2.3.8 - GASTOS QUE SE ASIGNARÁN DURANTE EL EJERCICIO (ART. 32 Y 33 LEY 423-06)</t>
  </si>
  <si>
    <t>2.3.9 - PRODUCTOS Y ÚTILES VARIOS</t>
  </si>
  <si>
    <t>2.4 - TRANSFERENCIAS CORRIENTES</t>
  </si>
  <si>
    <t>2.4.1 - TRANSFERENCIAS CORRIENTES AL SECTOR PRIVADO</t>
  </si>
  <si>
    <t>2.4.2 - TRANSFERENCIAS CORRIENTES AL  GOBIERNO GENERAL NACIONAL</t>
  </si>
  <si>
    <t>2.4.3 - TRANSFERENCIAS CORRIENTES A GOBIERNOS GENERALES LOCALES</t>
  </si>
  <si>
    <t>2.4.4 - TRANSFERENCIAS CORRIENTES A EMPRESAS PÚBLICAS NO FINANCIERAS</t>
  </si>
  <si>
    <t>2.4.5 - TRANSFERENCIAS CORRIENTES A INSTITUCIONES PÚBLICAS FINANCIERAS</t>
  </si>
  <si>
    <t>2.4.6 - SUBVENCIONES</t>
  </si>
  <si>
    <t>2.4.7 - TRANSFERENCIAS CORRIENTES AL SECTOR EXTERNO</t>
  </si>
  <si>
    <t>2.4.9 - TRANSFERENCIAS CORRIENTES A OTRAS INSTITUCIONES PÚBLICAS</t>
  </si>
  <si>
    <t>2.5 - TRANSFERENCIAS DE CAPITAL</t>
  </si>
  <si>
    <t>2.5.1 - TRANSFERENCIAS DE CAPITAL AL SECTOR PRIVADO</t>
  </si>
  <si>
    <t>2.5.2 - TRANSFERENCIAS DE CAPITAL AL GOBIERNO GENERAL  NACIONAL</t>
  </si>
  <si>
    <t>2.5.3 - TRANSFERENCIAS DE CAPITAL A GOBIERNOS GENERALES LOCALES</t>
  </si>
  <si>
    <t>2.5.4 - TRANSFERENCIAS DE CAPITAL  A EMPRESAS PÚBLICAS NO FINANCIERAS</t>
  </si>
  <si>
    <t>2.5.6 - TRANSFERENCIAS DE CAPITAL AL SECTOR EXTERNO</t>
  </si>
  <si>
    <t>2.5.9 - TRANSFERENCIAS DE CAPITAL A OTRAS INSTITUCIONES PÚBLICAS</t>
  </si>
  <si>
    <t>2.6 - BIENES MUEBLES, INMUEBLES E INTANGIBLES</t>
  </si>
  <si>
    <t>2.6.1 - MOBILIARIO Y EQUIPO</t>
  </si>
  <si>
    <t>2.6.2 - MOBILIARIO Y EQUIPO AUDIOVISUAL, RECREATIVO Y EDUCACIONAL</t>
  </si>
  <si>
    <t>2.6.3 - EQUIPO E INSTRUMENTAL, CIENTÍFICO Y LABORATORIO</t>
  </si>
  <si>
    <t>2.6.4 - VEHÍCULOS Y EQUIPO DE TRANSPORTE, TRACCIÓN Y ELEVACIÓN</t>
  </si>
  <si>
    <t>2.6.5 - MAQUINARIA, OTROS EQUIPOS Y HERRAMIENTAS</t>
  </si>
  <si>
    <t>2.6.6 - EQUIPOS DE DEFENSA Y SEGURIDAD</t>
  </si>
  <si>
    <t>2.6.7 - ACTIVOS BIOLÓGICOS</t>
  </si>
  <si>
    <t>2.6.8 - BIENES INTANGIBLES</t>
  </si>
  <si>
    <t>2.6.9 - EDIFICIOS, ESTRUCTURAS, TIERRAS, TERRENOS Y OBJETOS DE VALOR</t>
  </si>
  <si>
    <t>2.7 - OBRAS</t>
  </si>
  <si>
    <t>2.7.1 - OBRAS EN EDIFICACIONES</t>
  </si>
  <si>
    <t>2.7.2 - INFRAESTRUCTURA</t>
  </si>
  <si>
    <t>2.7.3 - CONSTRUCCIONES EN BIENES CONCESIONADOS</t>
  </si>
  <si>
    <t>2.7.4 - GASTOS QUE SE ASIGNARÁN DURANTE EL EJERCICIO PARA INVERSIÓN (ART. 32 Y 33 LEY 423-06)</t>
  </si>
  <si>
    <t>2.8 - ADQUISICION DE ACTIVOS FINANCIEROS CON FINES DE POLÍTICA</t>
  </si>
  <si>
    <t>2.8.1 - CONCESIÓN DE PRESTAMOS</t>
  </si>
  <si>
    <t>2.8.2 - ADQUISICIÓN DE TÍTULOS VALORES REPRESENTATIVOS DE DEUDA</t>
  </si>
  <si>
    <t>2.9 - GASTOS FINANCIEROS</t>
  </si>
  <si>
    <t>2.9.1 - INTERESES DE LA DEUDA PÚBLICA INTERNA</t>
  </si>
  <si>
    <t>2.9.2 - INTERESES DE LA DEUDA PUBLICA EXTERNA</t>
  </si>
  <si>
    <t>2.9.4 - COMISIONES Y OTROS GASTOS BANCARIOS DE LA DEUDA PÚBLICA</t>
  </si>
  <si>
    <t>Total general</t>
  </si>
  <si>
    <t>DETALLE</t>
  </si>
  <si>
    <t>4 - APLICACIONES FINANCIERAS</t>
  </si>
  <si>
    <t>4.1 - INCREMENTO DE ACTIVOS FINANCIEROS</t>
  </si>
  <si>
    <t>4.1.1 - INCREMENTO DE ACTIVOS FINANCIEROS CORRIENTES</t>
  </si>
  <si>
    <t>4.1.2 - INCREMENTO DE ACTIVOS FINANCIEROS NO CORRIENTES</t>
  </si>
  <si>
    <t>4.2 - DISMINUCIÓN DE PASIVOS</t>
  </si>
  <si>
    <t>4.2.1 - DISMINUCIÓN DE PASIVOS CORRIENTES</t>
  </si>
  <si>
    <t>4.2.2 - DISMINUCIÓN DE PASIVOS NO CORRIENTES</t>
  </si>
  <si>
    <t>4.3 - DISMINUCIÓN DE FONDOS DE TERCEROS</t>
  </si>
  <si>
    <t>4.3.5 - DISMINUCIÓN DEPÓSITOS FONDOS DE TERCEROS</t>
  </si>
  <si>
    <t xml:space="preserve">Presupuesto de Gasto y Aplicaciones financieras </t>
  </si>
  <si>
    <t>En RD$</t>
  </si>
  <si>
    <t>Presupuesto Modificado</t>
  </si>
  <si>
    <t>Presupuesto Aprobado</t>
  </si>
  <si>
    <r>
      <rPr>
        <b/>
        <sz val="11"/>
        <color theme="1"/>
        <rFont val="Calibri"/>
        <family val="2"/>
        <scheme val="minor"/>
      </rPr>
      <t>Presupuesto aprobado:</t>
    </r>
    <r>
      <rPr>
        <sz val="11"/>
        <color theme="1"/>
        <rFont val="Calibri"/>
        <family val="2"/>
        <scheme val="minor"/>
      </rPr>
      <t xml:space="preserve"> Se refiere al presupuesto aprobado en la Ley de Presupuesto General del Estado.</t>
    </r>
  </si>
  <si>
    <r>
      <t xml:space="preserve">Presupuesto modificado:  </t>
    </r>
    <r>
      <rPr>
        <sz val="11"/>
        <color theme="1"/>
        <rFont val="Calibri"/>
        <family val="2"/>
        <scheme val="minor"/>
      </rPr>
      <t xml:space="preserve">Se refiere al presupuesto aprobado en caso de que el Congreso Nacional apruebe un presupuesto complementario. </t>
    </r>
  </si>
  <si>
    <r>
      <rPr>
        <b/>
        <sz val="11"/>
        <color theme="1"/>
        <rFont val="Calibri"/>
        <family val="2"/>
        <scheme val="minor"/>
      </rPr>
      <t>Total devengado:</t>
    </r>
    <r>
      <rPr>
        <sz val="11"/>
        <color theme="1"/>
        <rFont val="Calibri"/>
        <family val="2"/>
        <scheme val="minor"/>
      </rPr>
      <t xml:space="preserve">  Son los recursos financieros que surgen con la obligación de pago por la recepción de conformidad de obras, bienes y servicios oportunamente contratados o, en los casos de gastos sin contraprestación, por haberse cumplido los requisitos administrativos dispuestos por el reglamento de la presente Ley.</t>
    </r>
  </si>
  <si>
    <t>MINISTERIO DE HACIENDA</t>
  </si>
  <si>
    <t>DIRECCION GENERAL DE ADUANAS</t>
  </si>
  <si>
    <t>Fuente Información: Sistema Integrado de Gestión Financiera (SIGEF]</t>
  </si>
  <si>
    <t>EDMUNDO VIZCAINO</t>
  </si>
  <si>
    <t>ENC.SECC.EJECUCION PRESUPUESTARIA</t>
  </si>
  <si>
    <t>Año {2025}</t>
  </si>
  <si>
    <t xml:space="preserve">Gasto devengado </t>
  </si>
  <si>
    <t xml:space="preserve">Enero </t>
  </si>
  <si>
    <t xml:space="preserve">Total </t>
  </si>
  <si>
    <t>Febrero</t>
  </si>
  <si>
    <t>Marzo</t>
  </si>
  <si>
    <t>Abril</t>
  </si>
  <si>
    <t>Mayo</t>
  </si>
  <si>
    <t>Junio</t>
  </si>
  <si>
    <t>Julio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</si>
</sst>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_(* #,##0.00_);_(* \(#,##0.00\);_(* &quot;-&quot;??_);_(@_)"/>
    <numFmt numFmtId="165" formatCode="_(* #,##0_);_(* \(#,##0\);_(* &quot;-&quot;??_);_(@_)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22"/>
      <color rgb="FF000000"/>
      <name val="Calibri"/>
      <family val="2"/>
      <scheme val="minor"/>
    </font>
    <font>
      <sz val="16"/>
      <color rgb="FF000000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rgb="FF000000"/>
      <name val="Calibri"/>
      <family val="2"/>
      <scheme val="minor"/>
    </font>
    <font>
      <sz val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4" tint="-0.249977111117893"/>
        <bgColor theme="4" tint="0.79998168889431442"/>
      </patternFill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theme="4" tint="0.39997558519241921"/>
      </bottom>
      <diagonal/>
    </border>
    <border>
      <left/>
      <right/>
      <top style="thin">
        <color theme="4" tint="0.39997558519241921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 style="thin">
        <color theme="0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44">
    <xf numFmtId="0" fontId="0" fillId="0" borderId="0" xfId="0"/>
    <xf numFmtId="0" fontId="3" fillId="0" borderId="1" xfId="0" applyFont="1" applyBorder="1" applyAlignment="1">
      <alignment horizontal="left"/>
    </xf>
    <xf numFmtId="0" fontId="3" fillId="0" borderId="0" xfId="0" applyFont="1" applyAlignment="1">
      <alignment horizontal="left" indent="1"/>
    </xf>
    <xf numFmtId="0" fontId="0" fillId="0" borderId="0" xfId="0" applyAlignment="1">
      <alignment horizontal="left" indent="2"/>
    </xf>
    <xf numFmtId="0" fontId="0" fillId="3" borderId="0" xfId="0" applyFill="1"/>
    <xf numFmtId="0" fontId="2" fillId="2" borderId="2" xfId="0" applyFont="1" applyFill="1" applyBorder="1" applyAlignment="1">
      <alignment vertical="center"/>
    </xf>
    <xf numFmtId="0" fontId="4" fillId="0" borderId="0" xfId="0" applyFont="1" applyAlignment="1">
      <alignment vertical="center" wrapText="1" readingOrder="1"/>
    </xf>
    <xf numFmtId="0" fontId="5" fillId="0" borderId="0" xfId="0" applyFont="1" applyAlignment="1">
      <alignment vertical="top" wrapText="1" readingOrder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top" wrapText="1" readingOrder="1"/>
    </xf>
    <xf numFmtId="0" fontId="7" fillId="0" borderId="0" xfId="0" applyFont="1" applyAlignment="1">
      <alignment horizontal="center" vertical="top" wrapText="1" readingOrder="1"/>
    </xf>
    <xf numFmtId="0" fontId="3" fillId="0" borderId="6" xfId="0" applyFont="1" applyBorder="1" applyAlignment="1">
      <alignment wrapText="1"/>
    </xf>
    <xf numFmtId="0" fontId="0" fillId="0" borderId="6" xfId="0" applyBorder="1" applyAlignment="1">
      <alignment wrapText="1"/>
    </xf>
    <xf numFmtId="0" fontId="0" fillId="0" borderId="6" xfId="0" applyBorder="1" applyAlignment="1">
      <alignment vertical="center"/>
    </xf>
    <xf numFmtId="165" fontId="0" fillId="0" borderId="0" xfId="0" applyNumberFormat="1" applyAlignment="1">
      <alignment vertical="center" wrapText="1"/>
    </xf>
    <xf numFmtId="165" fontId="3" fillId="0" borderId="0" xfId="1" applyNumberFormat="1" applyFont="1"/>
    <xf numFmtId="0" fontId="3" fillId="0" borderId="0" xfId="0" applyFont="1"/>
    <xf numFmtId="165" fontId="3" fillId="0" borderId="1" xfId="0" applyNumberFormat="1" applyFont="1" applyBorder="1"/>
    <xf numFmtId="165" fontId="3" fillId="0" borderId="0" xfId="0" applyNumberFormat="1" applyFont="1"/>
    <xf numFmtId="165" fontId="0" fillId="0" borderId="0" xfId="0" applyNumberFormat="1"/>
    <xf numFmtId="165" fontId="3" fillId="2" borderId="2" xfId="0" applyNumberFormat="1" applyFont="1" applyFill="1" applyBorder="1"/>
    <xf numFmtId="0" fontId="0" fillId="0" borderId="0" xfId="0" applyAlignment="1">
      <alignment wrapText="1"/>
    </xf>
    <xf numFmtId="164" fontId="0" fillId="0" borderId="0" xfId="1" applyFont="1"/>
    <xf numFmtId="43" fontId="0" fillId="0" borderId="0" xfId="0" applyNumberFormat="1"/>
    <xf numFmtId="0" fontId="2" fillId="4" borderId="3" xfId="0" applyFont="1" applyFill="1" applyBorder="1" applyAlignment="1">
      <alignment horizontal="center"/>
    </xf>
    <xf numFmtId="165" fontId="0" fillId="3" borderId="0" xfId="1" applyNumberFormat="1" applyFont="1" applyFill="1"/>
    <xf numFmtId="3" fontId="0" fillId="3" borderId="0" xfId="0" applyNumberFormat="1" applyFill="1"/>
    <xf numFmtId="164" fontId="3" fillId="0" borderId="0" xfId="1" applyFont="1"/>
    <xf numFmtId="165" fontId="0" fillId="0" borderId="1" xfId="0" applyNumberFormat="1" applyBorder="1"/>
    <xf numFmtId="165" fontId="0" fillId="0" borderId="0" xfId="1" applyNumberFormat="1" applyFont="1"/>
    <xf numFmtId="0" fontId="2" fillId="4" borderId="4" xfId="0" applyFont="1" applyFill="1" applyBorder="1" applyAlignment="1">
      <alignment horizontal="center" vertical="center"/>
    </xf>
    <xf numFmtId="0" fontId="2" fillId="4" borderId="8" xfId="0" applyFont="1" applyFill="1" applyBorder="1" applyAlignment="1">
      <alignment horizontal="center" vertical="center"/>
    </xf>
    <xf numFmtId="0" fontId="2" fillId="4" borderId="7" xfId="0" applyFont="1" applyFill="1" applyBorder="1" applyAlignment="1">
      <alignment horizontal="center" vertical="center"/>
    </xf>
    <xf numFmtId="0" fontId="5" fillId="0" borderId="5" xfId="0" applyFont="1" applyBorder="1" applyAlignment="1">
      <alignment horizontal="center" vertical="top" wrapText="1" readingOrder="1"/>
    </xf>
    <xf numFmtId="0" fontId="5" fillId="0" borderId="0" xfId="0" applyFont="1" applyAlignment="1">
      <alignment horizontal="center" vertical="top" wrapText="1" readingOrder="1"/>
    </xf>
    <xf numFmtId="0" fontId="4" fillId="0" borderId="5" xfId="0" applyFont="1" applyBorder="1" applyAlignment="1">
      <alignment horizontal="center" vertical="center" wrapText="1" readingOrder="1"/>
    </xf>
    <xf numFmtId="0" fontId="4" fillId="0" borderId="0" xfId="0" applyFont="1" applyAlignment="1">
      <alignment horizontal="center" vertical="center" wrapText="1" readingOrder="1"/>
    </xf>
    <xf numFmtId="0" fontId="7" fillId="0" borderId="5" xfId="0" applyFont="1" applyBorder="1" applyAlignment="1">
      <alignment horizontal="center" vertical="top" wrapText="1" readingOrder="1"/>
    </xf>
    <xf numFmtId="0" fontId="7" fillId="0" borderId="0" xfId="0" applyFont="1" applyAlignment="1">
      <alignment horizontal="center" vertical="top" wrapText="1" readingOrder="1"/>
    </xf>
    <xf numFmtId="0" fontId="2" fillId="2" borderId="3" xfId="0" applyFont="1" applyFill="1" applyBorder="1" applyAlignment="1">
      <alignment horizontal="left" vertical="center"/>
    </xf>
    <xf numFmtId="164" fontId="2" fillId="2" borderId="3" xfId="1" applyFont="1" applyFill="1" applyBorder="1" applyAlignment="1">
      <alignment horizontal="center" vertical="center" wrapText="1"/>
    </xf>
    <xf numFmtId="164" fontId="2" fillId="2" borderId="4" xfId="1" applyFont="1" applyFill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228600</xdr:colOff>
      <xdr:row>2</xdr:row>
      <xdr:rowOff>285750</xdr:rowOff>
    </xdr:from>
    <xdr:to>
      <xdr:col>2</xdr:col>
      <xdr:colOff>2081435</xdr:colOff>
      <xdr:row>6</xdr:row>
      <xdr:rowOff>139267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AD4252C3-6996-45E5-8F44-875BB874584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28600" y="666750"/>
          <a:ext cx="1835055" cy="865707"/>
        </a:xfrm>
        <a:prstGeom prst="rect">
          <a:avLst/>
        </a:prstGeom>
      </xdr:spPr>
    </xdr:pic>
    <xdr:clientData/>
  </xdr:twoCellAnchor>
  <xdr:twoCellAnchor editAs="oneCell">
    <xdr:from>
      <xdr:col>3</xdr:col>
      <xdr:colOff>161925</xdr:colOff>
      <xdr:row>2</xdr:row>
      <xdr:rowOff>304800</xdr:rowOff>
    </xdr:from>
    <xdr:to>
      <xdr:col>4</xdr:col>
      <xdr:colOff>743610</xdr:colOff>
      <xdr:row>6</xdr:row>
      <xdr:rowOff>97608</xdr:rowOff>
    </xdr:to>
    <xdr:pic>
      <xdr:nvPicPr>
        <xdr:cNvPr id="10" name="Imagen 9">
          <a:extLst>
            <a:ext uri="{FF2B5EF4-FFF2-40B4-BE49-F238E27FC236}">
              <a16:creationId xmlns:a16="http://schemas.microsoft.com/office/drawing/2014/main" id="{3531F9FA-399C-4114-B20F-A45B673E642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7219950" y="685800"/>
          <a:ext cx="1755800" cy="82912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040B927-2E40-480F-862D-A2F94B054376}">
  <dimension ref="B3:V98"/>
  <sheetViews>
    <sheetView showGridLines="0" tabSelected="1" topLeftCell="C1" workbookViewId="0">
      <selection activeCell="E2" sqref="E2"/>
    </sheetView>
  </sheetViews>
  <sheetFormatPr baseColWidth="10" defaultColWidth="11.453125" defaultRowHeight="14.5" x14ac:dyDescent="0.35"/>
  <cols>
    <col min="1" max="2" width="0" hidden="1" customWidth="1"/>
    <col min="3" max="3" width="105.90625" customWidth="1"/>
    <col min="4" max="4" width="17.54296875" customWidth="1"/>
    <col min="5" max="5" width="16.6328125" customWidth="1"/>
    <col min="6" max="12" width="14" customWidth="1"/>
    <col min="13" max="13" width="15.1796875" customWidth="1"/>
    <col min="14" max="14" width="14.08984375" bestFit="1" customWidth="1"/>
  </cols>
  <sheetData>
    <row r="3" spans="2:22" ht="28.5" customHeight="1" x14ac:dyDescent="0.35">
      <c r="C3" s="35" t="s">
        <v>83</v>
      </c>
      <c r="D3" s="36"/>
      <c r="E3" s="3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</row>
    <row r="4" spans="2:22" ht="21" customHeight="1" x14ac:dyDescent="0.35">
      <c r="C4" s="33" t="s">
        <v>84</v>
      </c>
      <c r="D4" s="34"/>
      <c r="E4" s="34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</row>
    <row r="5" spans="2:22" ht="15.5" x14ac:dyDescent="0.35">
      <c r="C5" s="42" t="s">
        <v>88</v>
      </c>
      <c r="D5" s="43"/>
      <c r="E5" s="43"/>
      <c r="F5" s="8"/>
      <c r="G5" s="8"/>
      <c r="H5" s="8"/>
      <c r="I5" s="8"/>
      <c r="J5" s="8"/>
      <c r="K5" s="8"/>
      <c r="L5" s="8"/>
      <c r="M5" s="8"/>
      <c r="N5" s="8"/>
      <c r="O5" s="8"/>
      <c r="P5" s="8"/>
      <c r="Q5" s="8"/>
      <c r="R5" s="8"/>
      <c r="S5" s="8"/>
      <c r="T5" s="8"/>
      <c r="U5" s="8"/>
      <c r="V5" s="8"/>
    </row>
    <row r="6" spans="2:22" ht="15.75" customHeight="1" x14ac:dyDescent="0.35">
      <c r="C6" s="37" t="s">
        <v>76</v>
      </c>
      <c r="D6" s="38"/>
      <c r="E6" s="38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</row>
    <row r="7" spans="2:22" ht="15.75" customHeight="1" x14ac:dyDescent="0.35">
      <c r="B7" s="10"/>
      <c r="C7" s="37" t="s">
        <v>77</v>
      </c>
      <c r="D7" s="38"/>
      <c r="E7" s="38"/>
      <c r="F7" s="10"/>
      <c r="G7" s="10"/>
      <c r="H7" s="10"/>
      <c r="I7" s="10"/>
      <c r="J7" s="10"/>
      <c r="K7" s="10"/>
      <c r="L7" s="10"/>
      <c r="M7" s="9"/>
      <c r="N7" s="9"/>
      <c r="O7" s="9"/>
      <c r="P7" s="9"/>
      <c r="Q7" s="9"/>
      <c r="R7" s="9"/>
      <c r="S7" s="9"/>
      <c r="T7" s="9"/>
      <c r="U7" s="9"/>
      <c r="V7" s="9"/>
    </row>
    <row r="9" spans="2:22" ht="15" customHeight="1" x14ac:dyDescent="0.35">
      <c r="C9" s="39" t="s">
        <v>66</v>
      </c>
      <c r="D9" s="40" t="s">
        <v>79</v>
      </c>
      <c r="E9" s="40" t="s">
        <v>78</v>
      </c>
      <c r="F9" s="30" t="s">
        <v>89</v>
      </c>
      <c r="G9" s="31"/>
      <c r="H9" s="31"/>
      <c r="I9" s="31"/>
      <c r="J9" s="31"/>
      <c r="K9" s="31"/>
      <c r="L9" s="31"/>
      <c r="M9" s="32"/>
    </row>
    <row r="10" spans="2:22" ht="23.25" customHeight="1" x14ac:dyDescent="0.35">
      <c r="C10" s="39"/>
      <c r="D10" s="41"/>
      <c r="E10" s="41"/>
      <c r="F10" s="24" t="s">
        <v>90</v>
      </c>
      <c r="G10" s="24" t="s">
        <v>92</v>
      </c>
      <c r="H10" s="24" t="s">
        <v>93</v>
      </c>
      <c r="I10" s="24" t="s">
        <v>94</v>
      </c>
      <c r="J10" s="24" t="s">
        <v>95</v>
      </c>
      <c r="K10" s="24" t="s">
        <v>96</v>
      </c>
      <c r="L10" s="24" t="s">
        <v>97</v>
      </c>
      <c r="M10" s="24" t="s">
        <v>91</v>
      </c>
    </row>
    <row r="11" spans="2:22" x14ac:dyDescent="0.35">
      <c r="C11" s="1" t="s">
        <v>0</v>
      </c>
      <c r="D11" s="17">
        <f>+D12+D18+D28+D38+D54+D64+D72+D76</f>
        <v>9872913093</v>
      </c>
      <c r="E11" s="17">
        <f>+E12+E18+E28+E38+E54+E64+E72+E76</f>
        <v>9872913093</v>
      </c>
      <c r="F11" s="17">
        <f t="shared" ref="F11:L11" si="0">+F12+F18+F28+F38+F54+F64+F72</f>
        <v>249174004.67000002</v>
      </c>
      <c r="G11" s="17">
        <f t="shared" si="0"/>
        <v>247643923.78</v>
      </c>
      <c r="H11" s="17">
        <f t="shared" si="0"/>
        <v>249703554.76999998</v>
      </c>
      <c r="I11" s="17">
        <f t="shared" si="0"/>
        <v>295706262.79000002</v>
      </c>
      <c r="J11" s="17">
        <f t="shared" si="0"/>
        <v>416204733.66999996</v>
      </c>
      <c r="K11" s="17">
        <f t="shared" si="0"/>
        <v>266765606.17999998</v>
      </c>
      <c r="L11" s="17">
        <f t="shared" si="0"/>
        <v>255593584.15000004</v>
      </c>
      <c r="M11" s="17">
        <f>+M12+M18+M28+M38+M54+M64+M72</f>
        <v>1980791670.01</v>
      </c>
      <c r="N11" s="23"/>
    </row>
    <row r="12" spans="2:22" x14ac:dyDescent="0.35">
      <c r="C12" s="2" t="s">
        <v>1</v>
      </c>
      <c r="D12" s="18">
        <f t="shared" ref="D12:J12" si="1">+D13+D14+D16+D17</f>
        <v>4720101853</v>
      </c>
      <c r="E12" s="18">
        <f t="shared" si="1"/>
        <v>4720101853</v>
      </c>
      <c r="F12" s="15">
        <f t="shared" si="1"/>
        <v>249174004.67000002</v>
      </c>
      <c r="G12" s="15">
        <f t="shared" si="1"/>
        <v>247643923.78</v>
      </c>
      <c r="H12" s="15">
        <f t="shared" si="1"/>
        <v>249703554.76999998</v>
      </c>
      <c r="I12" s="15">
        <f t="shared" si="1"/>
        <v>248515373.69</v>
      </c>
      <c r="J12" s="15">
        <f t="shared" si="1"/>
        <v>248199266.19999999</v>
      </c>
      <c r="K12" s="15">
        <f>+K13+K14+K16+K17</f>
        <v>248222476.81</v>
      </c>
      <c r="L12" s="15">
        <f>+L13+L14+L16+L17</f>
        <v>248133872.48000002</v>
      </c>
      <c r="M12" s="15">
        <f>SUM(F12:L12)</f>
        <v>1739592472.4000001</v>
      </c>
    </row>
    <row r="13" spans="2:22" x14ac:dyDescent="0.35">
      <c r="C13" s="3" t="s">
        <v>2</v>
      </c>
      <c r="D13" s="14">
        <v>3020312259</v>
      </c>
      <c r="E13" s="14">
        <v>3020312259</v>
      </c>
      <c r="F13" s="25">
        <v>207686743.37</v>
      </c>
      <c r="G13" s="25">
        <v>206339302.78999999</v>
      </c>
      <c r="H13" s="25">
        <v>208011876.34999999</v>
      </c>
      <c r="I13" s="25">
        <v>206714636.16999999</v>
      </c>
      <c r="J13" s="25">
        <v>206548871.72999999</v>
      </c>
      <c r="K13" s="25">
        <v>206630153.03</v>
      </c>
      <c r="L13" s="25">
        <v>206657532.06</v>
      </c>
      <c r="M13" s="15">
        <f>SUM(F13:L13)</f>
        <v>1448589115.5</v>
      </c>
    </row>
    <row r="14" spans="2:22" x14ac:dyDescent="0.35">
      <c r="C14" s="3" t="s">
        <v>3</v>
      </c>
      <c r="D14" s="14">
        <v>947333038</v>
      </c>
      <c r="E14" s="14">
        <v>947333038</v>
      </c>
      <c r="F14" s="25">
        <v>10171404.33</v>
      </c>
      <c r="G14" s="25">
        <v>10200571</v>
      </c>
      <c r="H14" s="25">
        <v>10339821</v>
      </c>
      <c r="I14" s="25">
        <v>10494821</v>
      </c>
      <c r="J14" s="25">
        <v>10366487.67</v>
      </c>
      <c r="K14" s="25">
        <v>10296321</v>
      </c>
      <c r="L14" s="25">
        <v>10175321</v>
      </c>
      <c r="M14" s="15">
        <f>SUM(F14:L14)</f>
        <v>72044747</v>
      </c>
    </row>
    <row r="15" spans="2:22" x14ac:dyDescent="0.35">
      <c r="C15" s="3" t="s">
        <v>4</v>
      </c>
      <c r="D15" s="14">
        <v>0</v>
      </c>
      <c r="E15" s="14">
        <v>0</v>
      </c>
      <c r="F15" s="4"/>
      <c r="G15" s="4"/>
      <c r="H15" s="4"/>
      <c r="I15" s="4"/>
      <c r="J15" s="4"/>
      <c r="K15" s="4"/>
      <c r="L15" s="4"/>
      <c r="M15" s="22"/>
    </row>
    <row r="16" spans="2:22" x14ac:dyDescent="0.35">
      <c r="C16" s="3" t="s">
        <v>5</v>
      </c>
      <c r="D16" s="14">
        <v>380000000</v>
      </c>
      <c r="E16" s="14">
        <v>380000000</v>
      </c>
      <c r="F16" s="4"/>
      <c r="G16" s="4"/>
      <c r="H16" s="4"/>
      <c r="I16" s="4"/>
      <c r="J16" s="4"/>
      <c r="K16" s="4"/>
      <c r="L16" s="4"/>
      <c r="M16" s="22"/>
    </row>
    <row r="17" spans="3:13" x14ac:dyDescent="0.35">
      <c r="C17" s="3" t="s">
        <v>6</v>
      </c>
      <c r="D17" s="14">
        <v>372456556</v>
      </c>
      <c r="E17" s="14">
        <v>372456556</v>
      </c>
      <c r="F17" s="26">
        <v>31315856.969999999</v>
      </c>
      <c r="G17" s="26">
        <v>31104049.989999998</v>
      </c>
      <c r="H17" s="26">
        <v>31351857.420000002</v>
      </c>
      <c r="I17" s="26">
        <v>31305916.52</v>
      </c>
      <c r="J17" s="26">
        <v>31283906.800000001</v>
      </c>
      <c r="K17" s="26">
        <v>31296002.780000001</v>
      </c>
      <c r="L17" s="26">
        <v>31301019.420000002</v>
      </c>
      <c r="M17" s="15">
        <f>SUM(F17:L17)</f>
        <v>218958609.89999998</v>
      </c>
    </row>
    <row r="18" spans="3:13" x14ac:dyDescent="0.35">
      <c r="C18" s="2" t="s">
        <v>7</v>
      </c>
      <c r="D18" s="15">
        <f>+D19+D20+D21+D22+D23+D24+D25+D26+D27</f>
        <v>3221133651</v>
      </c>
      <c r="E18" s="15">
        <f>+E19+E20+E21+E22+E23+E24+E25+E26+E27</f>
        <v>3221133651</v>
      </c>
      <c r="F18" s="15">
        <f t="shared" ref="F18:I18" si="2">+F19+F20+F21+F22+F23+F24+F25+F26+F27</f>
        <v>0</v>
      </c>
      <c r="G18" s="15">
        <f t="shared" si="2"/>
        <v>0</v>
      </c>
      <c r="H18" s="15">
        <f t="shared" si="2"/>
        <v>0</v>
      </c>
      <c r="I18" s="15">
        <f t="shared" si="2"/>
        <v>30359915.609999999</v>
      </c>
      <c r="J18" s="15">
        <f>+J19+J20+J21+J22+J23+J24+J25+J26+J27</f>
        <v>166664750.09999999</v>
      </c>
      <c r="K18" s="15">
        <f>+K19+K20+K21+K22+K23+K24+K25+K26+K27</f>
        <v>7098777.9199999999</v>
      </c>
      <c r="L18" s="15">
        <f>+L19+L20+L21+L22+L23+L24+L25+L26+L27</f>
        <v>0</v>
      </c>
      <c r="M18" s="15">
        <f>+M19+M20+M21+M22+M23+M24+M25+M26+M27</f>
        <v>204123443.62999997</v>
      </c>
    </row>
    <row r="19" spans="3:13" x14ac:dyDescent="0.35">
      <c r="C19" s="3" t="s">
        <v>8</v>
      </c>
      <c r="D19" s="14">
        <v>237464400</v>
      </c>
      <c r="E19" s="14">
        <v>237464400</v>
      </c>
      <c r="F19" s="4"/>
      <c r="G19" s="4"/>
      <c r="H19" s="4"/>
      <c r="I19" s="4"/>
      <c r="J19" s="4"/>
      <c r="K19" s="4"/>
      <c r="L19" s="4"/>
      <c r="M19" s="22"/>
    </row>
    <row r="20" spans="3:13" x14ac:dyDescent="0.35">
      <c r="C20" s="3" t="s">
        <v>9</v>
      </c>
      <c r="D20" s="14">
        <v>369945019</v>
      </c>
      <c r="E20" s="14">
        <v>369945019</v>
      </c>
      <c r="F20" s="4"/>
      <c r="G20" s="4"/>
      <c r="H20" s="4"/>
      <c r="I20" s="4"/>
      <c r="J20" s="4"/>
      <c r="K20" s="4"/>
      <c r="L20" s="4"/>
      <c r="M20" s="22"/>
    </row>
    <row r="21" spans="3:13" x14ac:dyDescent="0.35">
      <c r="C21" s="3" t="s">
        <v>10</v>
      </c>
      <c r="D21" s="14">
        <v>180000000</v>
      </c>
      <c r="E21" s="14">
        <v>180000000</v>
      </c>
      <c r="F21" s="4"/>
      <c r="G21" s="4"/>
      <c r="H21" s="4"/>
      <c r="I21" s="4"/>
      <c r="J21" s="4"/>
      <c r="K21" s="4"/>
      <c r="L21" s="4"/>
      <c r="M21" s="22"/>
    </row>
    <row r="22" spans="3:13" x14ac:dyDescent="0.35">
      <c r="C22" s="3" t="s">
        <v>11</v>
      </c>
      <c r="D22" s="14">
        <v>49978400</v>
      </c>
      <c r="E22" s="14">
        <v>49978400</v>
      </c>
      <c r="F22" s="4"/>
      <c r="G22" s="4"/>
      <c r="H22" s="4"/>
      <c r="I22" s="4"/>
      <c r="J22" s="4"/>
      <c r="K22" s="4"/>
      <c r="L22" s="4"/>
      <c r="M22" s="22"/>
    </row>
    <row r="23" spans="3:13" x14ac:dyDescent="0.35">
      <c r="C23" s="3" t="s">
        <v>12</v>
      </c>
      <c r="D23" s="14">
        <v>481202000</v>
      </c>
      <c r="E23" s="14">
        <v>481202000</v>
      </c>
      <c r="I23" s="29">
        <v>16354539.199999999</v>
      </c>
      <c r="J23" s="29">
        <v>166664750.09999999</v>
      </c>
      <c r="K23" s="29">
        <v>1680085</v>
      </c>
      <c r="L23" s="29"/>
      <c r="M23" s="15">
        <f>SUM(F23:L23)</f>
        <v>184699374.29999998</v>
      </c>
    </row>
    <row r="24" spans="3:13" x14ac:dyDescent="0.35">
      <c r="C24" s="3" t="s">
        <v>13</v>
      </c>
      <c r="D24" s="14">
        <v>201000000</v>
      </c>
      <c r="E24" s="14">
        <v>201000000</v>
      </c>
      <c r="M24" s="22"/>
    </row>
    <row r="25" spans="3:13" x14ac:dyDescent="0.35">
      <c r="C25" s="3" t="s">
        <v>14</v>
      </c>
      <c r="D25" s="14">
        <v>471113342</v>
      </c>
      <c r="E25" s="14">
        <v>471113342</v>
      </c>
      <c r="K25" s="29">
        <v>863361.92</v>
      </c>
      <c r="L25" s="29"/>
      <c r="M25" s="27">
        <f>SUM(F25:L25)</f>
        <v>863361.92</v>
      </c>
    </row>
    <row r="26" spans="3:13" x14ac:dyDescent="0.35">
      <c r="C26" s="3" t="s">
        <v>15</v>
      </c>
      <c r="D26" s="14">
        <v>1028776634</v>
      </c>
      <c r="E26" s="14">
        <v>1028776634</v>
      </c>
      <c r="I26" s="29">
        <v>14005376.41</v>
      </c>
      <c r="J26" s="29"/>
      <c r="K26" s="29">
        <v>4555331</v>
      </c>
      <c r="L26" s="29"/>
      <c r="M26" s="15">
        <f>SUM(F26:L26)</f>
        <v>18560707.41</v>
      </c>
    </row>
    <row r="27" spans="3:13" x14ac:dyDescent="0.35">
      <c r="C27" s="3" t="s">
        <v>16</v>
      </c>
      <c r="D27" s="14">
        <v>201653856</v>
      </c>
      <c r="E27" s="14">
        <v>201653856</v>
      </c>
      <c r="M27" s="22"/>
    </row>
    <row r="28" spans="3:13" x14ac:dyDescent="0.35">
      <c r="C28" s="2" t="s">
        <v>17</v>
      </c>
      <c r="D28" s="15">
        <f>+D29+D30+D31+D32+D33+D34+D35+D36+D37</f>
        <v>498122194</v>
      </c>
      <c r="E28" s="15">
        <f>+E29+E30+E31+E32+E33+E34+E35+E36+E37</f>
        <v>498122194</v>
      </c>
      <c r="F28" s="15">
        <f t="shared" ref="F28:J28" si="3">+F29+F30+F31+F32+F33+F34+F35+F36+F37</f>
        <v>0</v>
      </c>
      <c r="G28" s="15">
        <f t="shared" si="3"/>
        <v>0</v>
      </c>
      <c r="H28" s="15">
        <f t="shared" si="3"/>
        <v>0</v>
      </c>
      <c r="I28" s="15">
        <f t="shared" si="3"/>
        <v>0</v>
      </c>
      <c r="J28" s="15">
        <f t="shared" si="3"/>
        <v>81939.199999999997</v>
      </c>
      <c r="K28" s="15">
        <f>+K29+K30+K31+K32+K33+K34+K35+K36+K37</f>
        <v>6149823.7199999997</v>
      </c>
      <c r="L28" s="15">
        <f>+L29+L30+L31+L32+L33+L34+L35+L36+L37</f>
        <v>107878.59</v>
      </c>
      <c r="M28" s="15">
        <f>+M29+M30+M31+M32+M33+M34+M35+M36+M37</f>
        <v>6339641.5099999998</v>
      </c>
    </row>
    <row r="29" spans="3:13" x14ac:dyDescent="0.35">
      <c r="C29" s="3" t="s">
        <v>18</v>
      </c>
      <c r="D29" s="14">
        <v>25982136</v>
      </c>
      <c r="E29" s="14">
        <v>25982136</v>
      </c>
      <c r="M29" s="22"/>
    </row>
    <row r="30" spans="3:13" x14ac:dyDescent="0.35">
      <c r="C30" s="3" t="s">
        <v>19</v>
      </c>
      <c r="D30" s="14">
        <v>33537533</v>
      </c>
      <c r="E30" s="14">
        <v>33537533</v>
      </c>
      <c r="M30" s="22"/>
    </row>
    <row r="31" spans="3:13" x14ac:dyDescent="0.35">
      <c r="C31" s="3" t="s">
        <v>20</v>
      </c>
      <c r="D31" s="14">
        <v>35608468</v>
      </c>
      <c r="E31" s="14">
        <v>35608468</v>
      </c>
      <c r="M31" s="22"/>
    </row>
    <row r="32" spans="3:13" x14ac:dyDescent="0.35">
      <c r="C32" s="3" t="s">
        <v>21</v>
      </c>
      <c r="D32" s="14">
        <v>2734117</v>
      </c>
      <c r="E32" s="14">
        <v>2734117</v>
      </c>
      <c r="M32" s="22"/>
    </row>
    <row r="33" spans="3:13" x14ac:dyDescent="0.35">
      <c r="C33" s="3" t="s">
        <v>22</v>
      </c>
      <c r="D33" s="14">
        <v>6365000</v>
      </c>
      <c r="E33" s="14">
        <v>6365000</v>
      </c>
      <c r="M33" s="22"/>
    </row>
    <row r="34" spans="3:13" x14ac:dyDescent="0.35">
      <c r="C34" s="3" t="s">
        <v>23</v>
      </c>
      <c r="D34" s="14">
        <v>14997204</v>
      </c>
      <c r="E34" s="14">
        <v>14997204</v>
      </c>
      <c r="M34" s="22"/>
    </row>
    <row r="35" spans="3:13" x14ac:dyDescent="0.35">
      <c r="C35" s="3" t="s">
        <v>24</v>
      </c>
      <c r="D35" s="14">
        <v>140725218</v>
      </c>
      <c r="E35" s="14">
        <v>140725218</v>
      </c>
      <c r="M35" s="22"/>
    </row>
    <row r="36" spans="3:13" x14ac:dyDescent="0.35">
      <c r="C36" s="3" t="s">
        <v>25</v>
      </c>
      <c r="D36" s="14">
        <v>0</v>
      </c>
      <c r="E36" s="14">
        <v>0</v>
      </c>
      <c r="M36" s="22"/>
    </row>
    <row r="37" spans="3:13" x14ac:dyDescent="0.35">
      <c r="C37" s="3" t="s">
        <v>26</v>
      </c>
      <c r="D37" s="14">
        <v>238172518</v>
      </c>
      <c r="E37" s="14">
        <v>238172518</v>
      </c>
      <c r="J37" s="29">
        <v>81939.199999999997</v>
      </c>
      <c r="K37" s="29">
        <v>6149823.7199999997</v>
      </c>
      <c r="L37" s="29">
        <v>107878.59</v>
      </c>
      <c r="M37" s="15">
        <f>SUM(F37:L37)</f>
        <v>6339641.5099999998</v>
      </c>
    </row>
    <row r="38" spans="3:13" x14ac:dyDescent="0.35">
      <c r="C38" s="2" t="s">
        <v>27</v>
      </c>
      <c r="D38" s="15">
        <f>+D39+D40+D44+D45+D46</f>
        <v>277900000</v>
      </c>
      <c r="E38" s="15">
        <f>+E39+E40+E44+E45+E46</f>
        <v>277900000</v>
      </c>
      <c r="M38" s="27">
        <f>+M39+M40+M44+M45+M46</f>
        <v>0</v>
      </c>
    </row>
    <row r="39" spans="3:13" x14ac:dyDescent="0.35">
      <c r="C39" s="3" t="s">
        <v>28</v>
      </c>
      <c r="D39" s="14">
        <v>272400000</v>
      </c>
      <c r="E39" s="14">
        <v>272400000</v>
      </c>
      <c r="M39" s="22"/>
    </row>
    <row r="40" spans="3:13" x14ac:dyDescent="0.35">
      <c r="C40" s="3" t="s">
        <v>29</v>
      </c>
      <c r="D40" s="14">
        <v>500000</v>
      </c>
      <c r="E40" s="14">
        <v>500000</v>
      </c>
      <c r="M40" s="22"/>
    </row>
    <row r="41" spans="3:13" x14ac:dyDescent="0.35">
      <c r="C41" s="3" t="s">
        <v>30</v>
      </c>
      <c r="D41" s="19"/>
      <c r="E41" s="19"/>
      <c r="M41" s="22"/>
    </row>
    <row r="42" spans="3:13" x14ac:dyDescent="0.35">
      <c r="C42" s="3" t="s">
        <v>31</v>
      </c>
      <c r="D42" s="19"/>
      <c r="E42" s="19"/>
      <c r="M42" s="22"/>
    </row>
    <row r="43" spans="3:13" x14ac:dyDescent="0.35">
      <c r="C43" s="3" t="s">
        <v>32</v>
      </c>
      <c r="D43" s="19"/>
      <c r="E43" s="19"/>
      <c r="M43" s="22"/>
    </row>
    <row r="44" spans="3:13" x14ac:dyDescent="0.35">
      <c r="C44" s="3" t="s">
        <v>33</v>
      </c>
      <c r="D44" s="19"/>
      <c r="E44" s="19"/>
      <c r="M44" s="22"/>
    </row>
    <row r="45" spans="3:13" x14ac:dyDescent="0.35">
      <c r="C45" s="3" t="s">
        <v>34</v>
      </c>
      <c r="D45" s="14">
        <v>5000000</v>
      </c>
      <c r="E45" s="14">
        <v>5000000</v>
      </c>
      <c r="M45" s="27">
        <f>+M46+M47+M51+M52+M53</f>
        <v>0</v>
      </c>
    </row>
    <row r="46" spans="3:13" x14ac:dyDescent="0.35">
      <c r="C46" s="3" t="s">
        <v>35</v>
      </c>
      <c r="D46" s="14"/>
      <c r="E46" s="14"/>
      <c r="M46" s="22"/>
    </row>
    <row r="47" spans="3:13" x14ac:dyDescent="0.35">
      <c r="C47" s="2" t="s">
        <v>36</v>
      </c>
      <c r="D47" s="18"/>
      <c r="E47" s="19"/>
      <c r="M47" s="22"/>
    </row>
    <row r="48" spans="3:13" x14ac:dyDescent="0.35">
      <c r="C48" s="3" t="s">
        <v>37</v>
      </c>
      <c r="D48" s="19"/>
      <c r="E48" s="19"/>
      <c r="M48" s="22"/>
    </row>
    <row r="49" spans="3:13" x14ac:dyDescent="0.35">
      <c r="C49" s="3" t="s">
        <v>38</v>
      </c>
      <c r="D49" s="19"/>
      <c r="E49" s="19"/>
      <c r="M49" s="22"/>
    </row>
    <row r="50" spans="3:13" x14ac:dyDescent="0.35">
      <c r="C50" s="3" t="s">
        <v>39</v>
      </c>
      <c r="D50" s="19"/>
      <c r="E50" s="19"/>
      <c r="M50" s="22"/>
    </row>
    <row r="51" spans="3:13" x14ac:dyDescent="0.35">
      <c r="C51" s="3" t="s">
        <v>40</v>
      </c>
      <c r="D51" s="19"/>
      <c r="E51" s="19"/>
      <c r="M51" s="22"/>
    </row>
    <row r="52" spans="3:13" x14ac:dyDescent="0.35">
      <c r="C52" s="3" t="s">
        <v>41</v>
      </c>
      <c r="D52" s="19"/>
      <c r="E52" s="19"/>
      <c r="M52" s="22"/>
    </row>
    <row r="53" spans="3:13" x14ac:dyDescent="0.35">
      <c r="C53" s="3" t="s">
        <v>42</v>
      </c>
      <c r="D53" s="19"/>
      <c r="E53" s="19"/>
      <c r="M53" s="22"/>
    </row>
    <row r="54" spans="3:13" x14ac:dyDescent="0.35">
      <c r="C54" s="2" t="s">
        <v>43</v>
      </c>
      <c r="D54" s="15">
        <f>+D55+D56+D57+D58+D59+D60+D61+D62+D63</f>
        <v>1087655395</v>
      </c>
      <c r="E54" s="15">
        <f>+E55+E56+E57+E58+E59+E60+E61+E62+E63</f>
        <v>1087655395</v>
      </c>
      <c r="F54" s="15">
        <f t="shared" ref="F54:J54" si="4">+F55+F56+F57+F58+F59+F60+F61+F62+F63</f>
        <v>0</v>
      </c>
      <c r="G54" s="15">
        <f t="shared" si="4"/>
        <v>0</v>
      </c>
      <c r="H54" s="15">
        <f t="shared" si="4"/>
        <v>0</v>
      </c>
      <c r="I54" s="15">
        <f t="shared" si="4"/>
        <v>16830973.489999998</v>
      </c>
      <c r="J54" s="15">
        <f t="shared" si="4"/>
        <v>1258778.17</v>
      </c>
      <c r="K54" s="15">
        <f>+K55+K56+K57+K58+K59+K60+K61+K62+K63</f>
        <v>3736800.57</v>
      </c>
      <c r="L54" s="15">
        <f>+L55+L56+L57+L58+L59+L60+L61+L62+L63</f>
        <v>7351833.0799999991</v>
      </c>
      <c r="M54" s="15">
        <f>SUM(F54:L54)</f>
        <v>29178385.309999995</v>
      </c>
    </row>
    <row r="55" spans="3:13" x14ac:dyDescent="0.35">
      <c r="C55" s="3" t="s">
        <v>44</v>
      </c>
      <c r="D55" s="14">
        <v>306659957</v>
      </c>
      <c r="E55" s="14">
        <v>306659957</v>
      </c>
      <c r="K55" s="29">
        <v>2596000</v>
      </c>
      <c r="L55" s="29">
        <v>5014274.8899999997</v>
      </c>
      <c r="M55" s="15">
        <f>SUM(F55:L55)</f>
        <v>7610274.8899999997</v>
      </c>
    </row>
    <row r="56" spans="3:13" x14ac:dyDescent="0.35">
      <c r="C56" s="3" t="s">
        <v>45</v>
      </c>
      <c r="D56" s="14">
        <v>20094925</v>
      </c>
      <c r="E56" s="14">
        <v>20094925</v>
      </c>
      <c r="L56" s="29">
        <v>693173.05</v>
      </c>
      <c r="M56" s="15">
        <f>SUM(F56:L56)</f>
        <v>693173.05</v>
      </c>
    </row>
    <row r="57" spans="3:13" x14ac:dyDescent="0.35">
      <c r="C57" s="3" t="s">
        <v>46</v>
      </c>
      <c r="D57" s="14">
        <v>251117946</v>
      </c>
      <c r="E57" s="14">
        <v>251117946</v>
      </c>
      <c r="M57" s="22"/>
    </row>
    <row r="58" spans="3:13" x14ac:dyDescent="0.35">
      <c r="C58" s="3" t="s">
        <v>47</v>
      </c>
      <c r="D58" s="14">
        <v>156949949</v>
      </c>
      <c r="E58" s="14">
        <v>156949949</v>
      </c>
      <c r="M58" s="22"/>
    </row>
    <row r="59" spans="3:13" x14ac:dyDescent="0.35">
      <c r="C59" s="3" t="s">
        <v>48</v>
      </c>
      <c r="D59" s="14">
        <v>251736618</v>
      </c>
      <c r="E59" s="14">
        <v>251736618</v>
      </c>
      <c r="I59" s="29">
        <v>16830973.489999998</v>
      </c>
      <c r="J59" s="29">
        <v>1258778.17</v>
      </c>
      <c r="K59" s="29">
        <v>169786.48</v>
      </c>
      <c r="L59" s="29">
        <v>1644385.14</v>
      </c>
      <c r="M59" s="15">
        <f>SUM(F59:L59)</f>
        <v>19903923.279999997</v>
      </c>
    </row>
    <row r="60" spans="3:13" x14ac:dyDescent="0.35">
      <c r="C60" s="3" t="s">
        <v>49</v>
      </c>
      <c r="D60" s="14">
        <v>40866000</v>
      </c>
      <c r="E60" s="14">
        <v>40866000</v>
      </c>
      <c r="K60" s="29">
        <v>971014.09</v>
      </c>
      <c r="L60" s="29"/>
      <c r="M60" s="15">
        <f>SUM(F60:L60)</f>
        <v>971014.09</v>
      </c>
    </row>
    <row r="61" spans="3:13" x14ac:dyDescent="0.35">
      <c r="C61" s="3" t="s">
        <v>50</v>
      </c>
      <c r="D61" s="14"/>
      <c r="E61" s="14"/>
      <c r="M61" s="22"/>
    </row>
    <row r="62" spans="3:13" x14ac:dyDescent="0.35">
      <c r="C62" s="3" t="s">
        <v>51</v>
      </c>
      <c r="D62" s="14">
        <v>59750000</v>
      </c>
      <c r="E62" s="14">
        <v>59750000</v>
      </c>
      <c r="M62" s="22"/>
    </row>
    <row r="63" spans="3:13" x14ac:dyDescent="0.35">
      <c r="C63" s="3" t="s">
        <v>52</v>
      </c>
      <c r="D63" s="19">
        <v>480000</v>
      </c>
      <c r="E63" s="19">
        <v>480000</v>
      </c>
      <c r="M63" s="22"/>
    </row>
    <row r="64" spans="3:13" x14ac:dyDescent="0.35">
      <c r="C64" s="2" t="s">
        <v>53</v>
      </c>
      <c r="D64" s="15">
        <f>+D65+D66</f>
        <v>0</v>
      </c>
      <c r="E64" s="15">
        <f>+E65+E66</f>
        <v>0</v>
      </c>
      <c r="K64" s="18">
        <f>+K65</f>
        <v>1557727.16</v>
      </c>
      <c r="L64" s="18"/>
      <c r="M64" s="15">
        <f>SUM(F64:L64)</f>
        <v>1557727.16</v>
      </c>
    </row>
    <row r="65" spans="3:13" x14ac:dyDescent="0.35">
      <c r="C65" s="3" t="s">
        <v>54</v>
      </c>
      <c r="D65" s="14"/>
      <c r="E65" s="14"/>
      <c r="K65" s="29">
        <v>1557727.16</v>
      </c>
      <c r="L65" s="29"/>
      <c r="M65" s="15">
        <f>SUM(F65:L65)</f>
        <v>1557727.16</v>
      </c>
    </row>
    <row r="66" spans="3:13" x14ac:dyDescent="0.35">
      <c r="C66" s="3" t="s">
        <v>55</v>
      </c>
      <c r="D66" s="19"/>
      <c r="E66" s="19"/>
      <c r="M66" s="22"/>
    </row>
    <row r="67" spans="3:13" x14ac:dyDescent="0.35">
      <c r="C67" s="3" t="s">
        <v>56</v>
      </c>
      <c r="D67" s="19"/>
      <c r="E67" s="19"/>
      <c r="M67" s="22"/>
    </row>
    <row r="68" spans="3:13" x14ac:dyDescent="0.35">
      <c r="C68" s="3" t="s">
        <v>57</v>
      </c>
      <c r="D68" s="19"/>
      <c r="E68" s="19"/>
      <c r="M68" s="22"/>
    </row>
    <row r="69" spans="3:13" x14ac:dyDescent="0.35">
      <c r="C69" s="2" t="s">
        <v>58</v>
      </c>
      <c r="D69" s="18"/>
      <c r="E69" s="19"/>
      <c r="M69" s="22"/>
    </row>
    <row r="70" spans="3:13" x14ac:dyDescent="0.35">
      <c r="C70" s="3" t="s">
        <v>59</v>
      </c>
      <c r="D70" s="19"/>
      <c r="E70" s="19"/>
      <c r="M70" s="22"/>
    </row>
    <row r="71" spans="3:13" x14ac:dyDescent="0.35">
      <c r="C71" s="3" t="s">
        <v>60</v>
      </c>
      <c r="D71" s="19"/>
      <c r="E71" s="19"/>
      <c r="M71" s="22"/>
    </row>
    <row r="72" spans="3:13" x14ac:dyDescent="0.35">
      <c r="C72" s="2" t="s">
        <v>61</v>
      </c>
      <c r="D72" s="15">
        <f>+D73+D74+D75</f>
        <v>10000000</v>
      </c>
      <c r="E72" s="15">
        <f>+E73+E74+E75</f>
        <v>10000000</v>
      </c>
      <c r="F72" s="15">
        <f t="shared" ref="F72:I72" si="5">+F73+F74+F75</f>
        <v>0</v>
      </c>
      <c r="G72" s="15">
        <f t="shared" si="5"/>
        <v>0</v>
      </c>
      <c r="H72" s="15">
        <f t="shared" si="5"/>
        <v>0</v>
      </c>
      <c r="I72" s="15">
        <f t="shared" si="5"/>
        <v>0</v>
      </c>
      <c r="J72" s="15"/>
      <c r="K72" s="15"/>
      <c r="L72" s="15"/>
      <c r="M72" s="27">
        <f>+M73+M74+M75</f>
        <v>0</v>
      </c>
    </row>
    <row r="73" spans="3:13" x14ac:dyDescent="0.35">
      <c r="C73" s="3" t="s">
        <v>62</v>
      </c>
      <c r="D73" s="19"/>
      <c r="E73" s="19"/>
      <c r="M73" s="22"/>
    </row>
    <row r="74" spans="3:13" x14ac:dyDescent="0.35">
      <c r="C74" s="3" t="s">
        <v>63</v>
      </c>
      <c r="D74" s="14">
        <v>10000000</v>
      </c>
      <c r="E74" s="14">
        <v>10000000</v>
      </c>
      <c r="M74" s="22"/>
    </row>
    <row r="75" spans="3:13" x14ac:dyDescent="0.35">
      <c r="C75" s="3" t="s">
        <v>64</v>
      </c>
      <c r="D75" s="19"/>
      <c r="E75" s="19"/>
      <c r="M75" s="22"/>
    </row>
    <row r="76" spans="3:13" x14ac:dyDescent="0.35">
      <c r="C76" s="1" t="s">
        <v>67</v>
      </c>
      <c r="D76" s="17">
        <f>+D80</f>
        <v>58000000</v>
      </c>
      <c r="E76" s="17">
        <f>+E80</f>
        <v>58000000</v>
      </c>
      <c r="F76" s="17">
        <f t="shared" ref="F76:I76" si="6">+F80</f>
        <v>0</v>
      </c>
      <c r="G76" s="17">
        <f t="shared" si="6"/>
        <v>0</v>
      </c>
      <c r="H76" s="17">
        <f t="shared" si="6"/>
        <v>0</v>
      </c>
      <c r="I76" s="17">
        <f t="shared" si="6"/>
        <v>0</v>
      </c>
      <c r="J76" s="17"/>
      <c r="K76" s="17"/>
      <c r="L76" s="17"/>
      <c r="M76" s="28">
        <f>+M80</f>
        <v>0</v>
      </c>
    </row>
    <row r="77" spans="3:13" x14ac:dyDescent="0.35">
      <c r="C77" s="2" t="s">
        <v>68</v>
      </c>
      <c r="D77" s="18"/>
      <c r="E77" s="19"/>
      <c r="M77" s="22"/>
    </row>
    <row r="78" spans="3:13" x14ac:dyDescent="0.35">
      <c r="C78" s="3" t="s">
        <v>69</v>
      </c>
      <c r="D78" s="19"/>
      <c r="E78" s="19"/>
      <c r="M78" s="22"/>
    </row>
    <row r="79" spans="3:13" x14ac:dyDescent="0.35">
      <c r="C79" s="3" t="s">
        <v>70</v>
      </c>
      <c r="D79" s="19"/>
      <c r="E79" s="19"/>
      <c r="M79" s="22"/>
    </row>
    <row r="80" spans="3:13" x14ac:dyDescent="0.35">
      <c r="C80" s="2" t="s">
        <v>71</v>
      </c>
      <c r="D80" s="15">
        <f>+D81+D82</f>
        <v>58000000</v>
      </c>
      <c r="E80" s="15">
        <f>+E81+E82</f>
        <v>58000000</v>
      </c>
      <c r="F80" s="15">
        <f>+F81+F82</f>
        <v>0</v>
      </c>
      <c r="G80" s="15">
        <f t="shared" ref="G80:I80" si="7">+G81+G82</f>
        <v>0</v>
      </c>
      <c r="H80" s="15">
        <f t="shared" si="7"/>
        <v>0</v>
      </c>
      <c r="I80" s="15">
        <f t="shared" si="7"/>
        <v>0</v>
      </c>
      <c r="J80" s="15"/>
      <c r="K80" s="15"/>
      <c r="L80" s="15"/>
      <c r="M80" s="27">
        <f>+M81+M82</f>
        <v>0</v>
      </c>
    </row>
    <row r="81" spans="3:13" x14ac:dyDescent="0.35">
      <c r="C81" s="3" t="s">
        <v>72</v>
      </c>
      <c r="D81" s="14">
        <v>58000000</v>
      </c>
      <c r="E81" s="14">
        <v>58000000</v>
      </c>
      <c r="M81" s="22"/>
    </row>
    <row r="82" spans="3:13" x14ac:dyDescent="0.35">
      <c r="C82" s="3" t="s">
        <v>73</v>
      </c>
      <c r="D82" s="14"/>
      <c r="E82" s="14"/>
      <c r="M82" s="22"/>
    </row>
    <row r="83" spans="3:13" x14ac:dyDescent="0.35">
      <c r="C83" s="2" t="s">
        <v>74</v>
      </c>
      <c r="D83" s="18"/>
      <c r="E83" s="19"/>
      <c r="M83" s="22"/>
    </row>
    <row r="84" spans="3:13" x14ac:dyDescent="0.35">
      <c r="C84" s="3" t="s">
        <v>75</v>
      </c>
      <c r="D84" s="19"/>
      <c r="E84" s="19"/>
      <c r="M84" s="22"/>
    </row>
    <row r="85" spans="3:13" x14ac:dyDescent="0.35">
      <c r="C85" s="5" t="s">
        <v>65</v>
      </c>
      <c r="D85" s="20">
        <f t="shared" ref="D85:L85" si="8">+D12+D18+D28+D38+D54+D64+D72+D80</f>
        <v>9872913093</v>
      </c>
      <c r="E85" s="20">
        <f t="shared" si="8"/>
        <v>9872913093</v>
      </c>
      <c r="F85" s="20">
        <f t="shared" si="8"/>
        <v>249174004.67000002</v>
      </c>
      <c r="G85" s="20">
        <f t="shared" si="8"/>
        <v>247643923.78</v>
      </c>
      <c r="H85" s="20">
        <f t="shared" si="8"/>
        <v>249703554.76999998</v>
      </c>
      <c r="I85" s="20">
        <f t="shared" si="8"/>
        <v>295706262.79000002</v>
      </c>
      <c r="J85" s="20">
        <f t="shared" si="8"/>
        <v>416204733.66999996</v>
      </c>
      <c r="K85" s="20">
        <f t="shared" si="8"/>
        <v>266765606.17999998</v>
      </c>
      <c r="L85" s="20">
        <f t="shared" si="8"/>
        <v>255593584.15000004</v>
      </c>
      <c r="M85" s="20">
        <f>+M12+M18+M28+M38+M54+M64+M72+M80</f>
        <v>1980791670.01</v>
      </c>
    </row>
    <row r="87" spans="3:13" x14ac:dyDescent="0.35">
      <c r="C87" s="16" t="s">
        <v>85</v>
      </c>
      <c r="E87" s="19"/>
      <c r="J87" s="29"/>
      <c r="K87" s="29"/>
      <c r="L87" s="29"/>
    </row>
    <row r="88" spans="3:13" x14ac:dyDescent="0.35">
      <c r="D88" s="19"/>
    </row>
    <row r="89" spans="3:13" x14ac:dyDescent="0.35">
      <c r="J89" s="19"/>
      <c r="K89" s="19"/>
      <c r="L89" s="19"/>
    </row>
    <row r="90" spans="3:13" ht="15" thickBot="1" x14ac:dyDescent="0.4"/>
    <row r="91" spans="3:13" ht="26.25" customHeight="1" thickBot="1" x14ac:dyDescent="0.4">
      <c r="C91" s="13" t="s">
        <v>80</v>
      </c>
    </row>
    <row r="92" spans="3:13" ht="33.75" customHeight="1" thickBot="1" x14ac:dyDescent="0.4">
      <c r="C92" s="11" t="s">
        <v>81</v>
      </c>
    </row>
    <row r="93" spans="3:13" ht="44" thickBot="1" x14ac:dyDescent="0.4">
      <c r="C93" s="12" t="s">
        <v>82</v>
      </c>
    </row>
    <row r="94" spans="3:13" x14ac:dyDescent="0.35">
      <c r="C94" s="21"/>
    </row>
    <row r="95" spans="3:13" x14ac:dyDescent="0.35">
      <c r="C95" s="21"/>
    </row>
    <row r="97" spans="3:3" x14ac:dyDescent="0.35">
      <c r="C97" s="16" t="s">
        <v>86</v>
      </c>
    </row>
    <row r="98" spans="3:3" x14ac:dyDescent="0.35">
      <c r="C98" s="16" t="s">
        <v>87</v>
      </c>
    </row>
  </sheetData>
  <mergeCells count="9">
    <mergeCell ref="F9:M9"/>
    <mergeCell ref="C4:E4"/>
    <mergeCell ref="C3:E3"/>
    <mergeCell ref="C7:E7"/>
    <mergeCell ref="C9:C10"/>
    <mergeCell ref="D9:D10"/>
    <mergeCell ref="E9:E10"/>
    <mergeCell ref="C6:E6"/>
    <mergeCell ref="C5:E5"/>
  </mergeCells>
  <phoneticPr fontId="8" type="noConversion"/>
  <pageMargins left="0" right="0" top="0.74803149606299213" bottom="0.74803149606299213" header="0.31496062992125984" footer="0.31496062992125984"/>
  <pageSetup scale="5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Ejecución presupuestaria 2025</vt:lpstr>
      <vt:lpstr>'Ejecución presupuestaria 2025'!Área_de_impresión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Katherine M. Peguero F.</dc:creator>
  <cp:lastModifiedBy>Edmundo Antonio Vizcaino Herrera</cp:lastModifiedBy>
  <cp:lastPrinted>2025-08-07T12:43:20Z</cp:lastPrinted>
  <dcterms:created xsi:type="dcterms:W3CDTF">2021-07-29T18:58:50Z</dcterms:created>
  <dcterms:modified xsi:type="dcterms:W3CDTF">2025-08-07T12:43:56Z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7f2bcec3-c3a9-4868-9744-606b2001de26_Enabled">
    <vt:lpwstr>true</vt:lpwstr>
  </property>
  <property fmtid="{D5CDD505-2E9C-101B-9397-08002B2CF9AE}" pid="3" name="MSIP_Label_7f2bcec3-c3a9-4868-9744-606b2001de26_SetDate">
    <vt:lpwstr>2025-05-09T14:24:27Z</vt:lpwstr>
  </property>
  <property fmtid="{D5CDD505-2E9C-101B-9397-08002B2CF9AE}" pid="4" name="MSIP_Label_7f2bcec3-c3a9-4868-9744-606b2001de26_Method">
    <vt:lpwstr>Standard</vt:lpwstr>
  </property>
  <property fmtid="{D5CDD505-2E9C-101B-9397-08002B2CF9AE}" pid="5" name="MSIP_Label_7f2bcec3-c3a9-4868-9744-606b2001de26_Name">
    <vt:lpwstr>Informacion valiosa</vt:lpwstr>
  </property>
  <property fmtid="{D5CDD505-2E9C-101B-9397-08002B2CF9AE}" pid="6" name="MSIP_Label_7f2bcec3-c3a9-4868-9744-606b2001de26_SiteId">
    <vt:lpwstr>00983dbf-8138-4022-9021-e6a546c176e3</vt:lpwstr>
  </property>
  <property fmtid="{D5CDD505-2E9C-101B-9397-08002B2CF9AE}" pid="7" name="MSIP_Label_7f2bcec3-c3a9-4868-9744-606b2001de26_ActionId">
    <vt:lpwstr>18993658-71d1-4732-accc-be839a50c106</vt:lpwstr>
  </property>
  <property fmtid="{D5CDD505-2E9C-101B-9397-08002B2CF9AE}" pid="8" name="MSIP_Label_7f2bcec3-c3a9-4868-9744-606b2001de26_ContentBits">
    <vt:lpwstr>0</vt:lpwstr>
  </property>
  <property fmtid="{D5CDD505-2E9C-101B-9397-08002B2CF9AE}" pid="9" name="MSIP_Label_7f2bcec3-c3a9-4868-9744-606b2001de26_Tag">
    <vt:lpwstr>10, 3, 0, 1</vt:lpwstr>
  </property>
</Properties>
</file>