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8_{CDAE597E-D5B8-4EE1-B984-19C1A008499C}" xr6:coauthVersionLast="47" xr6:coauthVersionMax="47" xr10:uidLastSave="{00000000-0000-0000-0000-000000000000}"/>
  <bookViews>
    <workbookView xWindow="-120" yWindow="-120" windowWidth="20730" windowHeight="11040" xr2:uid="{08A0B30B-C89A-4E74-B3A0-E3AFF119333B}"/>
  </bookViews>
  <sheets>
    <sheet name="202506" sheetId="1" r:id="rId1"/>
  </sheets>
  <definedNames>
    <definedName name="_xlnm._FilterDatabase" localSheetId="0" hidden="1">'202506'!$A$7:$K$247</definedName>
    <definedName name="_xlnm.Print_Titles" localSheetId="0">'202506'!$2:$7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6" i="1" l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K115" i="1"/>
  <c r="J115" i="1"/>
  <c r="K114" i="1"/>
  <c r="J114" i="1"/>
  <c r="I114" i="1" s="1"/>
  <c r="K113" i="1"/>
  <c r="J113" i="1"/>
  <c r="J247" i="1" s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K9" i="1"/>
  <c r="I9" i="1" s="1"/>
  <c r="I8" i="1"/>
  <c r="I113" i="1" l="1"/>
  <c r="K247" i="1"/>
  <c r="I115" i="1"/>
  <c r="I247" i="1" l="1"/>
</calcChain>
</file>

<file path=xl/sharedStrings.xml><?xml version="1.0" encoding="utf-8"?>
<sst xmlns="http://schemas.openxmlformats.org/spreadsheetml/2006/main" count="1210" uniqueCount="697">
  <si>
    <t>Dirección General de Aduanas</t>
  </si>
  <si>
    <t>Estado de Cuentas por Pagar Proveedores</t>
  </si>
  <si>
    <t>ID</t>
  </si>
  <si>
    <t>NOMBRE</t>
  </si>
  <si>
    <t>CTA PRESUPUESTARIA</t>
  </si>
  <si>
    <t>NOMBRE CTA. PRESUPUESTARIA</t>
  </si>
  <si>
    <t>COMPROBANTE</t>
  </si>
  <si>
    <t>FECHA DE FACTURA</t>
  </si>
  <si>
    <t>FECHA DE REGISTRO</t>
  </si>
  <si>
    <t>CONCEPTO</t>
  </si>
  <si>
    <t>MONTO BRUTO</t>
  </si>
  <si>
    <t>RETENCIONES</t>
  </si>
  <si>
    <t>MONTO NETO</t>
  </si>
  <si>
    <t>CP000000025</t>
  </si>
  <si>
    <t>CENTRO CUESTA NACIONAL SAS</t>
  </si>
  <si>
    <t>ALIMENTOS Y BEBIDAS PARA PERSONAS</t>
  </si>
  <si>
    <t>ADQUISICION DE ALIMENTOS Y BEBIDAS</t>
  </si>
  <si>
    <t>SERVICIOS JURIDICOS, ACTO NOTARIAL</t>
  </si>
  <si>
    <t>B1500000317</t>
  </si>
  <si>
    <t>CP000000029</t>
  </si>
  <si>
    <t>COLUMBUS NETWORKS DOMINICANA, S. A.</t>
  </si>
  <si>
    <t>SERVICIO DE INTERNET Y TELEVISIÓN POR CABLE</t>
  </si>
  <si>
    <t>ALQUILER DE EQUIPO PARA COMPUTACIÓN</t>
  </si>
  <si>
    <t>CP000000032</t>
  </si>
  <si>
    <t>CONDOMINIO MALECON CENTER</t>
  </si>
  <si>
    <t>LIMPIEZA E HIGIENE</t>
  </si>
  <si>
    <t>ALQUILERES Y RENTAS DE EDIFICIOS Y LOCALES</t>
  </si>
  <si>
    <t>CP000000068</t>
  </si>
  <si>
    <t>INGENIERIA DE PROTECCION, SRL.</t>
  </si>
  <si>
    <t>CP000000084</t>
  </si>
  <si>
    <t>OBELCA, SRL</t>
  </si>
  <si>
    <t>CP000000095</t>
  </si>
  <si>
    <t>SAN MIGUEL &amp; CIA, SRL.</t>
  </si>
  <si>
    <t>B1500000187</t>
  </si>
  <si>
    <t>BECAS NACIONALES</t>
  </si>
  <si>
    <t>CP000000103</t>
  </si>
  <si>
    <t>TASIANA ALTAGRACIA POLANCO PEREZ</t>
  </si>
  <si>
    <t>CP000000114</t>
  </si>
  <si>
    <t>URBANVOLT SOLUTION, SRL</t>
  </si>
  <si>
    <t>ALMACENAJE</t>
  </si>
  <si>
    <t>CP000000126</t>
  </si>
  <si>
    <t>COMPAÑIA DOMINICANA DE TELEFONOS S.A.</t>
  </si>
  <si>
    <t>E450000070849</t>
  </si>
  <si>
    <t>E450000071906</t>
  </si>
  <si>
    <t>CP000000147</t>
  </si>
  <si>
    <t>ALTICE DOMINICANA SA</t>
  </si>
  <si>
    <t>CP000000179</t>
  </si>
  <si>
    <t>AUTO SERVICIO AUTOMOTRIZ INTELIGENTE RD</t>
  </si>
  <si>
    <t>AGUA</t>
  </si>
  <si>
    <t>B1500000552</t>
  </si>
  <si>
    <t>CP000000432</t>
  </si>
  <si>
    <t>INSTITUTO NAC DE AGUAS POTABLES Y ALC</t>
  </si>
  <si>
    <t>CP000000433</t>
  </si>
  <si>
    <t>ELECTROCONSTRUCONT, SRL</t>
  </si>
  <si>
    <t>INSTALACIONES ELÉCTRICAS</t>
  </si>
  <si>
    <t>CP000000437</t>
  </si>
  <si>
    <t>GLORIA ROSALIA MEJIA CRUZ</t>
  </si>
  <si>
    <t>B1500000184</t>
  </si>
  <si>
    <t>B1500000181</t>
  </si>
  <si>
    <t>CP000000481</t>
  </si>
  <si>
    <t>ALBERTO FRANCISCO CARIAS GUIZADO</t>
  </si>
  <si>
    <t>CP000000533</t>
  </si>
  <si>
    <t>ACADEMIA DE LENGUAS VLLA 3 SRL</t>
  </si>
  <si>
    <t>CP000000535</t>
  </si>
  <si>
    <t>UNIVERSIDAD APEC</t>
  </si>
  <si>
    <t>CP000000538</t>
  </si>
  <si>
    <t>UNIVERSIDAD AUTONOMA DE STO DGO</t>
  </si>
  <si>
    <t>CP000000539</t>
  </si>
  <si>
    <t>PROGRESSIVE ENGLISH SERVICES, SRL</t>
  </si>
  <si>
    <t>MUEBLES DE OFICINA Y ESTANTERÍA</t>
  </si>
  <si>
    <t>B1500001423</t>
  </si>
  <si>
    <t>CP000000627</t>
  </si>
  <si>
    <t>SONIC MOBILE DOMINICANA, SRL</t>
  </si>
  <si>
    <t>CP000000654</t>
  </si>
  <si>
    <t>M&amp;G ELECTROINDUSTRIAL SRL</t>
  </si>
  <si>
    <t>CP000000676</t>
  </si>
  <si>
    <t>DISTRIBUIDORA UNIVERSAL S.A.</t>
  </si>
  <si>
    <t>B1500004556</t>
  </si>
  <si>
    <t>B1500004545</t>
  </si>
  <si>
    <t>B1500004544</t>
  </si>
  <si>
    <t>B1500004543</t>
  </si>
  <si>
    <t>CP000000689</t>
  </si>
  <si>
    <t>ALCALDIA DEL DISTRITO NACIONAL</t>
  </si>
  <si>
    <t>FUMIGACIÓN</t>
  </si>
  <si>
    <t>CP000001410</t>
  </si>
  <si>
    <t>INVERSIONES AZUL DEL ESTE DOMINICANA, S.A</t>
  </si>
  <si>
    <t>PRODUCTOS ELÉCTRICOS Y AFINES</t>
  </si>
  <si>
    <t>CP000001426</t>
  </si>
  <si>
    <t>AGUA PLANETA AZUL, SA</t>
  </si>
  <si>
    <t>E450000010752</t>
  </si>
  <si>
    <t>E450000010943</t>
  </si>
  <si>
    <t>E450000009554</t>
  </si>
  <si>
    <t>E450000006415</t>
  </si>
  <si>
    <t>E450000010006</t>
  </si>
  <si>
    <t>E450000001387</t>
  </si>
  <si>
    <t>E450000013585</t>
  </si>
  <si>
    <t>E450000013565</t>
  </si>
  <si>
    <t>E450000013568</t>
  </si>
  <si>
    <t>E450000013573</t>
  </si>
  <si>
    <t>E450000013576</t>
  </si>
  <si>
    <t>E450000013304</t>
  </si>
  <si>
    <t>E450000013301</t>
  </si>
  <si>
    <t>E450000013556</t>
  </si>
  <si>
    <t>E450000013295</t>
  </si>
  <si>
    <t>E450000010862</t>
  </si>
  <si>
    <t>E450000006423</t>
  </si>
  <si>
    <t>E450000010856</t>
  </si>
  <si>
    <t>E450000006466</t>
  </si>
  <si>
    <t>E450000009989</t>
  </si>
  <si>
    <t>E450000009999</t>
  </si>
  <si>
    <t>E450000004770</t>
  </si>
  <si>
    <t>E450000009992</t>
  </si>
  <si>
    <t>E450000010867</t>
  </si>
  <si>
    <t>E450000001385</t>
  </si>
  <si>
    <t>E450000009564</t>
  </si>
  <si>
    <t>E450000001008</t>
  </si>
  <si>
    <t>E450000001009</t>
  </si>
  <si>
    <t>E450000010907</t>
  </si>
  <si>
    <t>E450000010026</t>
  </si>
  <si>
    <t>E450000009562</t>
  </si>
  <si>
    <t>E450000010053</t>
  </si>
  <si>
    <t>E450000009558</t>
  </si>
  <si>
    <t>E450000004769</t>
  </si>
  <si>
    <t>E450000006431</t>
  </si>
  <si>
    <t>E450000009212</t>
  </si>
  <si>
    <t>E450000009563</t>
  </si>
  <si>
    <t>E450000005498</t>
  </si>
  <si>
    <t>EVENTOS GENERALES</t>
  </si>
  <si>
    <t>B1500000003</t>
  </si>
  <si>
    <t>CP000002345</t>
  </si>
  <si>
    <t>VILISRO GROUP, SRL</t>
  </si>
  <si>
    <t>B1500000010</t>
  </si>
  <si>
    <t>B1500000009</t>
  </si>
  <si>
    <t>CP000002487</t>
  </si>
  <si>
    <t>TROVASA HAND WASH SRL</t>
  </si>
  <si>
    <t>MAQUINARIA Y EQUIPO INDUSTRIAL</t>
  </si>
  <si>
    <t>CP000002987</t>
  </si>
  <si>
    <t>SERVICIOS EMPRESARIALES CANAAN SRL</t>
  </si>
  <si>
    <t>GASOLINA</t>
  </si>
  <si>
    <t>CP000003117</t>
  </si>
  <si>
    <t>EP LUDIC TRAINING SRL</t>
  </si>
  <si>
    <t>B1500000008</t>
  </si>
  <si>
    <t>CP000003146</t>
  </si>
  <si>
    <t>ENGATE, SRL</t>
  </si>
  <si>
    <t>OBRAS MENORES EN EDIFICACIONES</t>
  </si>
  <si>
    <t>CP000003188</t>
  </si>
  <si>
    <t>AYUNTAMIENTO SANTO DOMINGO OESTE</t>
  </si>
  <si>
    <t>CP000003434</t>
  </si>
  <si>
    <t>GALBRAITH CORPORATION</t>
  </si>
  <si>
    <t>B1500000120</t>
  </si>
  <si>
    <t>B1500000121</t>
  </si>
  <si>
    <t>B1500000222</t>
  </si>
  <si>
    <t>LICENCIAS INFORMÁTICAS</t>
  </si>
  <si>
    <t>ÚTILES DE ESCRITORIO, OFICINA INFORMÁTICA Y DE ENSEÑANZA</t>
  </si>
  <si>
    <t>B1500000075</t>
  </si>
  <si>
    <t>CP000003938</t>
  </si>
  <si>
    <t>DELFOS CONSULTORES EDITORIALES SRL</t>
  </si>
  <si>
    <t>IMPRESIÓN Y ENCUADERNACIÓN</t>
  </si>
  <si>
    <t>B1500000025</t>
  </si>
  <si>
    <t>CP000003979</t>
  </si>
  <si>
    <t>IÑIGO DE LOYOLA PASCUAL LARRAZABAL URIBASTERRA</t>
  </si>
  <si>
    <t>B1500000007</t>
  </si>
  <si>
    <t>CP000004297</t>
  </si>
  <si>
    <t>B1500000051</t>
  </si>
  <si>
    <t>CP000004309</t>
  </si>
  <si>
    <t>FUNDACION DOMINICANA SAN VALERO INC</t>
  </si>
  <si>
    <t>Total</t>
  </si>
  <si>
    <t>Al 30 de junio de 2025</t>
  </si>
  <si>
    <t>CP000000003</t>
  </si>
  <si>
    <t>ABC SOFTWARE SRL</t>
  </si>
  <si>
    <t>SERVICIOS DE INFORMÁTICA Y SISTEMAS COMPUTARIZADOS</t>
  </si>
  <si>
    <t>B1500000635</t>
  </si>
  <si>
    <t>SERVICIO SOPORTE Y MANTENIMIENTO PARA EL SISTEMA WINSCT DE A</t>
  </si>
  <si>
    <t>CP000000007</t>
  </si>
  <si>
    <t>AGUA CRYSTAL, S. A.</t>
  </si>
  <si>
    <t>B1500042395</t>
  </si>
  <si>
    <t>CP000000008</t>
  </si>
  <si>
    <t>AIR LIQUIDE DOMINICANA, SAS.</t>
  </si>
  <si>
    <t>OTROS PRODUCTOS QUÍMICOS Y CONEXOS</t>
  </si>
  <si>
    <t>B1500021391</t>
  </si>
  <si>
    <t>SERVICIO DE LLENADO DE TANQUES DE GASES DE ALTA PUREZA</t>
  </si>
  <si>
    <t>E450000002113</t>
  </si>
  <si>
    <t>E450000002190</t>
  </si>
  <si>
    <t>CP000000009</t>
  </si>
  <si>
    <t>ALFREDO FELIPE</t>
  </si>
  <si>
    <t>SERVICIOS JURÍDICOS</t>
  </si>
  <si>
    <t>B1500000118</t>
  </si>
  <si>
    <t>B1500000118 SERVICIOS JURIDICOS</t>
  </si>
  <si>
    <t>B1500000120 SERVICIOS JURIDICOS</t>
  </si>
  <si>
    <t>B1500000017</t>
  </si>
  <si>
    <t>B1500000017 SERVICIOS JURIDICOS</t>
  </si>
  <si>
    <t>B1500000019</t>
  </si>
  <si>
    <t>B1500000019 SERVICIOS JURIDICOS</t>
  </si>
  <si>
    <t>CP000000017</t>
  </si>
  <si>
    <t>BAVERAS FIRE SERVICES, S.R.L</t>
  </si>
  <si>
    <t>SERVICIOS DE MANTENIMIENTO, REPARACIÓN, DESMONTE E INSTALACI</t>
  </si>
  <si>
    <t>B1500000267</t>
  </si>
  <si>
    <t>MANTENIMIENTO Y RECARGA DE EXTINTORES EN LA SEDE CENTRAL Y L</t>
  </si>
  <si>
    <t>B1500224191</t>
  </si>
  <si>
    <t>CP000000028</t>
  </si>
  <si>
    <t>CLAVE SIETE SRL</t>
  </si>
  <si>
    <t>B1500000416</t>
  </si>
  <si>
    <t>PARA REGISTRAR SERVICIOS JURIDICOS, POR NOTARIZACION</t>
  </si>
  <si>
    <t>E450000001218</t>
  </si>
  <si>
    <t>SERVICIO ENLACE DATOS CTA.8089449 MAYO 2025</t>
  </si>
  <si>
    <t>E450000001210</t>
  </si>
  <si>
    <t>SERVICIO DE CONECTIVIDAD MPLS CTA.50005507 MAYO 2025</t>
  </si>
  <si>
    <t>E450000001198</t>
  </si>
  <si>
    <t>SERVICIO DE TELECOMUNICACIONES CTA.50015695 MAYO 2025</t>
  </si>
  <si>
    <t>E450000001209</t>
  </si>
  <si>
    <t>SERVICIO DE CONECTIVIDAD MPLS CTA.50005603 MAYO 2025</t>
  </si>
  <si>
    <t>E450000001221</t>
  </si>
  <si>
    <t>SERVICIO DE INTERNET POR BANDA ANCHA CTA.50000692 MAYO 2025</t>
  </si>
  <si>
    <t>B1500004265</t>
  </si>
  <si>
    <t>SDA1355, B1500004265 MANT MES</t>
  </si>
  <si>
    <t>B1500004276</t>
  </si>
  <si>
    <t>B1500004276. SDA1355 MANT DEL MES</t>
  </si>
  <si>
    <t>CP000000044</t>
  </si>
  <si>
    <t>EDITORA DEL CARIBE, C POR A</t>
  </si>
  <si>
    <t>PUBLICIDAD Y PROPAGANDA</t>
  </si>
  <si>
    <t>B1500006401</t>
  </si>
  <si>
    <t>COLOCACION EN PERIODICOS DE LLAMADOS A PROCEDIMIENTOS DE LIC</t>
  </si>
  <si>
    <t>CP000000045</t>
  </si>
  <si>
    <t>EDITORA EL NUEVO DIARIO S. A.</t>
  </si>
  <si>
    <t>E450000000640</t>
  </si>
  <si>
    <t>LIBROS, REVISTAS Y PERIÓDICOS</t>
  </si>
  <si>
    <t>E450000000603</t>
  </si>
  <si>
    <t>RENOVACION DE SUSCRIPCION EN PERIODICO EL NUEVO DIARIO</t>
  </si>
  <si>
    <t>E450000000641</t>
  </si>
  <si>
    <t>E450000000642</t>
  </si>
  <si>
    <t>E450000000643</t>
  </si>
  <si>
    <t>COLOCACION EN PERIODICOS DE PROCEDIMIENTOS DE LLAMADOS A LIC</t>
  </si>
  <si>
    <t>CP000000046</t>
  </si>
  <si>
    <t>EDITORA HOY, S.A.S.</t>
  </si>
  <si>
    <t>E450000000417</t>
  </si>
  <si>
    <t>E450000000403</t>
  </si>
  <si>
    <t>CP000000047</t>
  </si>
  <si>
    <t>EDITORA LISTIN DIARIO, S. A.</t>
  </si>
  <si>
    <t>E450000001148</t>
  </si>
  <si>
    <t>CP000000054</t>
  </si>
  <si>
    <t>GALERIA LEGAL BNR SRL</t>
  </si>
  <si>
    <t>B1500000719</t>
  </si>
  <si>
    <t>B1500000719 SERVICIOS JURIDICOS</t>
  </si>
  <si>
    <t>EQUIPOS DE SEGURIDAD</t>
  </si>
  <si>
    <t>E450000000035</t>
  </si>
  <si>
    <t>E450000000035 ADQ EQUIPOS LENEL</t>
  </si>
  <si>
    <t>CP000000077</t>
  </si>
  <si>
    <t>MAGNA MOTORS S A</t>
  </si>
  <si>
    <t>OTROS REPUESTOS Y ACCESORIOS MENORES</t>
  </si>
  <si>
    <t>PROF. 92055259</t>
  </si>
  <si>
    <t>SUMINISTRO E INSTALACION TANQUE COMBUSTIBLE PARA CABEZOTE</t>
  </si>
  <si>
    <t>CP000000083</t>
  </si>
  <si>
    <t>NUEVA EDITORA LA INFORMACION C POR A</t>
  </si>
  <si>
    <t>B1500002411</t>
  </si>
  <si>
    <t>B1500000843</t>
  </si>
  <si>
    <t>B1500000843 SERVICIO LIMPIEZA PROFUNDA</t>
  </si>
  <si>
    <t>MANTENIMIENTO Y REPARACIÓN DE EQUIPOS DE TRASPORTE, TRACCIÓN</t>
  </si>
  <si>
    <t>E450000000401</t>
  </si>
  <si>
    <t>SERVICIO MANTENIMIENTO ASCENSORES MAYO 2025</t>
  </si>
  <si>
    <t>B1500000745</t>
  </si>
  <si>
    <t>B1500000745 SERV JURIDICOS</t>
  </si>
  <si>
    <t>CP000000109</t>
  </si>
  <si>
    <t>TROPIGAS DOMINICANA SRL</t>
  </si>
  <si>
    <t>GAS GLP</t>
  </si>
  <si>
    <t>E450000001338</t>
  </si>
  <si>
    <t>RECARGE450000001338 RECARGA  ELECTRONICA COMB. PLANTAS</t>
  </si>
  <si>
    <t>E450000017533</t>
  </si>
  <si>
    <t>E450000017533 SUMINISTRO COMBUSTIBLE</t>
  </si>
  <si>
    <t>B1500000851</t>
  </si>
  <si>
    <t>B1500000851 SERV ARCHIVO PERIODO MAYO</t>
  </si>
  <si>
    <t>B1500000838</t>
  </si>
  <si>
    <t>B1500000838 SERVI ARCHIVO DOC PERIODO ABRIL 25</t>
  </si>
  <si>
    <t>CUENTA 705634806 MARZO 2025. SERVICIO DE INTERNET MOVIL (5G)</t>
  </si>
  <si>
    <t>CUENTA 779714524 MARZO 2025.  SERVICIO DE DATOS</t>
  </si>
  <si>
    <t>E450000077316</t>
  </si>
  <si>
    <t>SERVICIO DE DATOS CTA.799291717 MAYO 2025</t>
  </si>
  <si>
    <t>E450000076226</t>
  </si>
  <si>
    <t>SERVICIO DE DATOS CTA.712573012 MAYO 2025</t>
  </si>
  <si>
    <t>E450000077317</t>
  </si>
  <si>
    <t>SERVICIO DE CIRCUITOS SPA (EQUIPOS DE SEGURIDAD) CTA.7992938</t>
  </si>
  <si>
    <t>NOTAS DE CREDITO</t>
  </si>
  <si>
    <t xml:space="preserve">NOTAS DE CREDITO PENDIENTE DE APLICAR </t>
  </si>
  <si>
    <t>CP000000128</t>
  </si>
  <si>
    <t>DELTA COMERCIAL S A</t>
  </si>
  <si>
    <t>E450000003558</t>
  </si>
  <si>
    <t>SERVICIO DE MANTENIMIENTO VEHICULO</t>
  </si>
  <si>
    <t>E450000015208</t>
  </si>
  <si>
    <t>CP000000163</t>
  </si>
  <si>
    <t>DULCE MARIA ULERIO HERNANDEZ</t>
  </si>
  <si>
    <t>B1500000215</t>
  </si>
  <si>
    <t>B1500000215 SERVICIOS JURIDICOS</t>
  </si>
  <si>
    <t>B1500002426</t>
  </si>
  <si>
    <t>SERVICIO DE REPARACION Y MANTENIMIENTO</t>
  </si>
  <si>
    <t>CP000000313</t>
  </si>
  <si>
    <t>INSTITUTO TECNOLOGICO DE STO DGO</t>
  </si>
  <si>
    <t>B1500004446</t>
  </si>
  <si>
    <t>SDA1405, B1500004446 P/TRIM MAYO-JULIO 25</t>
  </si>
  <si>
    <t>CP000000380</t>
  </si>
  <si>
    <t>ANGELA MERCEDES PUESAN MORENO</t>
  </si>
  <si>
    <t>B1500000382</t>
  </si>
  <si>
    <t>PARA REGISTRAR SERVICIO JURIDICO, POR NOTARIZACION</t>
  </si>
  <si>
    <t>B1500000383</t>
  </si>
  <si>
    <t>CP000000407</t>
  </si>
  <si>
    <t>ANA TIVIDAD BERIHUETE ROSARIO</t>
  </si>
  <si>
    <t>B1500000035</t>
  </si>
  <si>
    <t>B1500000035 SERVICIO ARRENDAMIENTO  ELIA PIAÑ</t>
  </si>
  <si>
    <t>CP000000412</t>
  </si>
  <si>
    <t>SANTO DOMINGO MOTORS COMPANY SA</t>
  </si>
  <si>
    <t>E450000002618</t>
  </si>
  <si>
    <t>E450000003317</t>
  </si>
  <si>
    <t>SDA-1359, E450000003317 CONSUMO AGUA POTABLE</t>
  </si>
  <si>
    <t>SUMINISTRO E INSTALACION DE BOMBA SUMERGIBLE PARA EL CLUB DE</t>
  </si>
  <si>
    <t>SERVICIOS JURIDICOS, ACTO  NOTARIAL</t>
  </si>
  <si>
    <t>CP000000444</t>
  </si>
  <si>
    <t>SONIA ANTONIA LUCIANO PIÑA</t>
  </si>
  <si>
    <t>B1500000371</t>
  </si>
  <si>
    <t>B1500000372</t>
  </si>
  <si>
    <t>B1500000373</t>
  </si>
  <si>
    <t>B1500000370</t>
  </si>
  <si>
    <t>CP000000449</t>
  </si>
  <si>
    <t>CARMEN SELENNY POLANCO LOVERA</t>
  </si>
  <si>
    <t>B1500000112</t>
  </si>
  <si>
    <t>B1500000112 SERV JURIDICOS</t>
  </si>
  <si>
    <t>CP000000451</t>
  </si>
  <si>
    <t>COVOMESA</t>
  </si>
  <si>
    <t>ACCESORIOS DE METAL</t>
  </si>
  <si>
    <t>SERVICIO DE ACONDICIONAMIENTO REJILLA EN UNIDAD CANINA</t>
  </si>
  <si>
    <t>CP000000468</t>
  </si>
  <si>
    <t>CARLOS TOMAS SENCION MENDEZ</t>
  </si>
  <si>
    <t>B1500000314</t>
  </si>
  <si>
    <t>B1500000314 SERV JURIDICOS</t>
  </si>
  <si>
    <t>B1500000315</t>
  </si>
  <si>
    <t>B1500000315 SERV JURIDICOS</t>
  </si>
  <si>
    <t>B1500000316</t>
  </si>
  <si>
    <t>B1500000316 SERVICIOS JURIDICOS</t>
  </si>
  <si>
    <t>B1500000105</t>
  </si>
  <si>
    <t>B1500000358</t>
  </si>
  <si>
    <t>B1500000358 SDA1374, SUBV EDUCATIVA</t>
  </si>
  <si>
    <t>CP000000534</t>
  </si>
  <si>
    <t>PONTIFICIA UNIVERSIDAD CAT MADRE Y MAESTRA</t>
  </si>
  <si>
    <t>E450000000731</t>
  </si>
  <si>
    <t>MAESTRIA EN DIRECCION EJECUTIVA DE GESTION HUMANA (4 ASIGNAT</t>
  </si>
  <si>
    <t>B1500005176</t>
  </si>
  <si>
    <t>SDA-1467-25 CUATRIMESTRE MAYO-AGOSTO 2025 COLABORADORES NICO</t>
  </si>
  <si>
    <t>CP000000537</t>
  </si>
  <si>
    <t>UNIVERSIDAD NAC. PEDRO HENRIQUEZ UREÑA</t>
  </si>
  <si>
    <t>B1500002355</t>
  </si>
  <si>
    <t>B1500002355, SDA138:SUBVENCION MARGARET J KELLY</t>
  </si>
  <si>
    <t>B1500002356</t>
  </si>
  <si>
    <t>B1500002356, SDA-1376 CUATR MAY-AGOST SUBVENCION MAESTRIA</t>
  </si>
  <si>
    <t>B1500002357</t>
  </si>
  <si>
    <t>CUATRIMESTRE MAYO-AGOSTO 2025 MAESTRIA EN DERECHO ADMINISTRA</t>
  </si>
  <si>
    <t>B1500003093</t>
  </si>
  <si>
    <t>SDA-1468-25 MODULO 1, 2 Y 3 MAESTRIA EN GESTION LOGISTICA DE</t>
  </si>
  <si>
    <t>SERVICIOS DE CAPACITACIÓN</t>
  </si>
  <si>
    <t>B1500000306</t>
  </si>
  <si>
    <t>SDA-1436-25 TRIMESTRE JULIO-SEPTIEMBRE 2025 Y LIBROS CRUSO D</t>
  </si>
  <si>
    <t>CP000000552</t>
  </si>
  <si>
    <t>SERVICIO SISTEMA MOTRIZ A M G EIRL</t>
  </si>
  <si>
    <t>B1500005428</t>
  </si>
  <si>
    <t>SERVICIO DE REPARACION Y MANTENIMIENTO VEHICULO</t>
  </si>
  <si>
    <t>B1500005429</t>
  </si>
  <si>
    <t>B1500005430</t>
  </si>
  <si>
    <t>B1500005431</t>
  </si>
  <si>
    <t>B1500005426</t>
  </si>
  <si>
    <t>B1500005427</t>
  </si>
  <si>
    <t>CP000000578</t>
  </si>
  <si>
    <t>ANA HILDA PEREYRA RUIZ</t>
  </si>
  <si>
    <t>B1500000076</t>
  </si>
  <si>
    <t>B1500000076 SERV JURIDICOS</t>
  </si>
  <si>
    <t>CP000000615</t>
  </si>
  <si>
    <t>GREGORIO ANTONIO RIVAS ESPAILLAT</t>
  </si>
  <si>
    <t>B1500000055</t>
  </si>
  <si>
    <t>B1500000055 SERV JURIDICOS</t>
  </si>
  <si>
    <t>CP000000616</t>
  </si>
  <si>
    <t>JUAN MANUEL GUERRERO DE JESUS</t>
  </si>
  <si>
    <t>B1500000184 SERVICIOS JURIDICOS</t>
  </si>
  <si>
    <t>B1500000050</t>
  </si>
  <si>
    <t>SERVICIO DE MENSAJERIA SMS MAYO 2025</t>
  </si>
  <si>
    <t>OTRAS CONTRATACIONES DE SERVICIOS</t>
  </si>
  <si>
    <t>B1500000075 SERVICIO 3, MANT PREVENTIVO Y CORRECTIVO</t>
  </si>
  <si>
    <t>B1500000076 SERV 4 Mant. preventivo y correctivo</t>
  </si>
  <si>
    <t>B1500000077</t>
  </si>
  <si>
    <t>B1500000077 serv 4, manten, preventivo y correctivo</t>
  </si>
  <si>
    <t>CP000000662</t>
  </si>
  <si>
    <t>EDENORTE DOMINICANA</t>
  </si>
  <si>
    <t>ENERGÍA ELÉCTRICA</t>
  </si>
  <si>
    <t>E450000058138</t>
  </si>
  <si>
    <t>SDA1391 E450000058138 DAJABON</t>
  </si>
  <si>
    <t>E450000058552</t>
  </si>
  <si>
    <t>E450000058552 SERV ELECTRICO MANZANILLO</t>
  </si>
  <si>
    <t>E450000053520</t>
  </si>
  <si>
    <t>E450000053520 SERV ELECTRICO SANTIAGO</t>
  </si>
  <si>
    <t>E450000056876</t>
  </si>
  <si>
    <t>E450000056876 SAMANA, SERV ELECTRICO</t>
  </si>
  <si>
    <t>E450000054648</t>
  </si>
  <si>
    <t>E450000054648 SERV ELECTRICO PTO PLATA</t>
  </si>
  <si>
    <t>E450000054888</t>
  </si>
  <si>
    <t>E450000054888 SERV ELECT LUPERON-AUTOR. PORTUARIA</t>
  </si>
  <si>
    <t>E450000054650</t>
  </si>
  <si>
    <t>E450000054650 SERV ELECT. PTO PLATA</t>
  </si>
  <si>
    <t>E450000058137</t>
  </si>
  <si>
    <t>E450000058137 SERV ELECTRICO DAJABON</t>
  </si>
  <si>
    <t>E450000055239</t>
  </si>
  <si>
    <t>E450000055239 SERV ELECT BONAO</t>
  </si>
  <si>
    <t>E450000053918</t>
  </si>
  <si>
    <t>E450000053918 SERV ELECTRICOS, EL LICEY</t>
  </si>
  <si>
    <t>E450000056889</t>
  </si>
  <si>
    <t>E450000056889 SERV ELECTRICO  SAMANA</t>
  </si>
  <si>
    <t>E450000053074</t>
  </si>
  <si>
    <t>E450000053074 SERV ELECT SANTIAGO</t>
  </si>
  <si>
    <t>E450000058328</t>
  </si>
  <si>
    <t>E450000058328 SERV ELECTRICO, ESPERANZA</t>
  </si>
  <si>
    <t>CP000000666</t>
  </si>
  <si>
    <t>EXPRESS SERVICIOS LOGISTICOS ESLOGIST EIRL</t>
  </si>
  <si>
    <t>ÚTILES DE COCINA Y COMEDOR</t>
  </si>
  <si>
    <t>ADQUISICION DE VASOS HIGIENICOS Y REMOVEDORES DE CAFE BIODEG</t>
  </si>
  <si>
    <t>SERVICIO OUTSOURCING IMPRESORAS MULTIFUNCIONALES ABRIL 2025</t>
  </si>
  <si>
    <t>SERVICIO OUTSOURCING IMPRESORAS MULTIFUNCIONALES MARZO 2025</t>
  </si>
  <si>
    <t>SERVICIO OUTSOURCING IMPRESORAS MULTIFUNCIONALES FEBRERO 2025</t>
  </si>
  <si>
    <t>SERVICIO OUTSOURCING IMPRESORAS MULTIFUNCIONALES ENERO 2025</t>
  </si>
  <si>
    <t>CP000000683</t>
  </si>
  <si>
    <t>CORAAPPLATA</t>
  </si>
  <si>
    <t>B1500031436</t>
  </si>
  <si>
    <t>SDA-1401, B1500031436  Consumo agua y alcantarillado</t>
  </si>
  <si>
    <t>B1500031843</t>
  </si>
  <si>
    <t>SDA-1404/B1500031843</t>
  </si>
  <si>
    <t>CP000000685</t>
  </si>
  <si>
    <t>AYUNTAMIENTO MUNICIPAL BARAHONA</t>
  </si>
  <si>
    <t>RECOLECCIÓN DE RESIDUOS SÓLIDOS</t>
  </si>
  <si>
    <t>B1500002375</t>
  </si>
  <si>
    <t>B1500002375, SDA1389-25, SERV ASEO BASURA</t>
  </si>
  <si>
    <t>B1500002290</t>
  </si>
  <si>
    <t>B1500002290, SDA-1389 SERV ASEO  ABIL</t>
  </si>
  <si>
    <t>B1500002253</t>
  </si>
  <si>
    <t>B1500002253, SDA1389, SERV ASEO MARZO</t>
  </si>
  <si>
    <t>B1500002227</t>
  </si>
  <si>
    <t>B1500002227, SDA1389 SERV ASEO FEB</t>
  </si>
  <si>
    <t>B1500002201</t>
  </si>
  <si>
    <t>B1500002201, SDA1389 SERV ASEO ENERO</t>
  </si>
  <si>
    <t>B1500063832</t>
  </si>
  <si>
    <t>B1500063832 SERV RECOGIDA DE BASURA</t>
  </si>
  <si>
    <t>B1500063847</t>
  </si>
  <si>
    <t>B1500063847 SERV RECOGIDA/BASURA</t>
  </si>
  <si>
    <t>B1500063281</t>
  </si>
  <si>
    <t>SERVICIOS RECOGIDA DE BASURA</t>
  </si>
  <si>
    <t>CP000000767</t>
  </si>
  <si>
    <t>UNIVERSIDAD TECNOLOGICA DE SANTIAGO UTESA</t>
  </si>
  <si>
    <t>B1500005290</t>
  </si>
  <si>
    <t>CUATRIMESTRE MAYO-AGOSTO 2025 (CICLO 2-2025) COLABORADOR BALERIO ROSARIO CASTRO</t>
  </si>
  <si>
    <t>CP000000775</t>
  </si>
  <si>
    <t>LORENZO ERNESTO FRIAS MERCADO</t>
  </si>
  <si>
    <t>CP000000878</t>
  </si>
  <si>
    <t>SOLUCIONES CORPORATIVAS (SOLUCORP), SRL</t>
  </si>
  <si>
    <t>SERVICIO DE REPARACION DE MUFFLER PLATA ELECTRICA EN ADM HAINA ORIENTAL, DGA</t>
  </si>
  <si>
    <t>CP000001171</t>
  </si>
  <si>
    <t>PERFECT PEST CONTROL, SRL.</t>
  </si>
  <si>
    <t>B1500000344</t>
  </si>
  <si>
    <t>SERVICIO DE FUMIGACION DE PLAGAS LOTE 2 MAYO 2025</t>
  </si>
  <si>
    <t>CP000001195</t>
  </si>
  <si>
    <t>INSTITUTO DE AUDITORES INTERNOS DE LA REP. DOM.</t>
  </si>
  <si>
    <t>B1500000785</t>
  </si>
  <si>
    <t>PARTICIPACION DE COLABORADORES DE LA DGA EN EL XXII CONGRESO REGIONAL DE AUD INT, CONTROL DE GESTION Y FINANZAS 2025</t>
  </si>
  <si>
    <t>CP000001230</t>
  </si>
  <si>
    <t>ISAIAS CORPORAN RIVAS</t>
  </si>
  <si>
    <t>B1500000123</t>
  </si>
  <si>
    <t>PARA REGISTRAR SERVICIO JURIDICO</t>
  </si>
  <si>
    <t>E450000000595</t>
  </si>
  <si>
    <t>Alquiler de local comercial para uso de las Oficinas del Departamento De Investigaciones De Crímenes y Delitos De Alta Tecnología (DICAT), JUNIO 2025</t>
  </si>
  <si>
    <t>CP000001419</t>
  </si>
  <si>
    <t>ZOEC CIVIL, SRL.</t>
  </si>
  <si>
    <t>B1500000092</t>
  </si>
  <si>
    <t>CUBICACION No.1 Y FINAL REPARACION TECHO ALMACEN ADM PTO PTA</t>
  </si>
  <si>
    <t>B1500172880</t>
  </si>
  <si>
    <t>E450000010752 SUM AGUA EMBOTELLADA P/CONSUMO HUMANO</t>
  </si>
  <si>
    <t>E450000009554 sum agua embotellada</t>
  </si>
  <si>
    <t>E450000006415, NOTA/CRED E340000003062</t>
  </si>
  <si>
    <t>E450000010006 sum agua embotellada</t>
  </si>
  <si>
    <t>E450000001387 SUM AGUA EMBOTELLADA</t>
  </si>
  <si>
    <t>E450000013585 sum agua embotellada</t>
  </si>
  <si>
    <t>E450000013565 SUM AGUA EMBOTELLADA P/CONSUMO</t>
  </si>
  <si>
    <t>E450000013568 SUM AGUA EMBOTELLADA</t>
  </si>
  <si>
    <t>E450000013573 SUM AGUA EMBOTELLADA</t>
  </si>
  <si>
    <t>E450000013576 SUM AGUA EMBOTELLADA</t>
  </si>
  <si>
    <t>E450000013304 SUM AGUA EMBOT</t>
  </si>
  <si>
    <t>E450000013301 SUM AGUA EMBOT</t>
  </si>
  <si>
    <t>E450000013556 SUM AGUA EMBOTELLADA</t>
  </si>
  <si>
    <t>E450000013295 SUM AGUA EMBOTELLADA</t>
  </si>
  <si>
    <t>E450000010862 SUMINISTRO AGUA EMBOTELLADA</t>
  </si>
  <si>
    <t>E450000006423 SUM AGUA EMBOTELLADA</t>
  </si>
  <si>
    <t>E450000010856 SUM AGUA EMBOT</t>
  </si>
  <si>
    <t>E450000006466 SUM AGUA EMBOTELLADA</t>
  </si>
  <si>
    <t>E450000009989 SUM AGUA EMBOTELLADA</t>
  </si>
  <si>
    <t>E450000009999 SUM AGUA EMBOTELLADA</t>
  </si>
  <si>
    <t>E450000004770 SUM AGUA EMBOTELLADA</t>
  </si>
  <si>
    <t>E450000009992 SUM AGUA EMBOTELLADA</t>
  </si>
  <si>
    <t>E450000010867 SUM AGUA EMBOTELLADA</t>
  </si>
  <si>
    <t>E450000001385 SUM AGUA EMBOTELLADA</t>
  </si>
  <si>
    <t>E450000009564 SUM AGUA EMBOTELLADA</t>
  </si>
  <si>
    <t>E450000001008 SUM AGUA EMBOTELLADA</t>
  </si>
  <si>
    <t>E450000001009 SUM AGUA EMBOT</t>
  </si>
  <si>
    <t>E450000010907 SUM AGUA EMB PARA CONSUMO HUMANO</t>
  </si>
  <si>
    <t>E450000010026 SUM AGUA EMBOTELLADA</t>
  </si>
  <si>
    <t>E450000009562sum AGUA EMBOTELLADA</t>
  </si>
  <si>
    <t>E450000010053 SUM AGUA EMBOTELLADA P/</t>
  </si>
  <si>
    <t>E450000009558 SUM AGUA EMBOTELLADA</t>
  </si>
  <si>
    <t>E450000004769, NOTA/CRED E340000003063</t>
  </si>
  <si>
    <t>E450000006431, N/C E340000003061</t>
  </si>
  <si>
    <t>E450000009212 SUM AGUA EMBOTELLADA</t>
  </si>
  <si>
    <t>E450000009563 SUM AGUA EMBOTELLADA</t>
  </si>
  <si>
    <t>CP000001771</t>
  </si>
  <si>
    <t>KHALICCO INVESTMENTS, SRL</t>
  </si>
  <si>
    <t>PRODUCTOS Y ÚTILES DE DEFENSA Y SEGURIDAD</t>
  </si>
  <si>
    <t>PROTECTORES DE OIDOS, TIPO AURICULARES, AJUSTABLES, DGA</t>
  </si>
  <si>
    <t>CP000001772</t>
  </si>
  <si>
    <t>GRUPO ALASKA, SA</t>
  </si>
  <si>
    <t>E450000000963</t>
  </si>
  <si>
    <t>E450000000963 SUM AGUA EMBOTELLADA</t>
  </si>
  <si>
    <t>E450000000961</t>
  </si>
  <si>
    <t>E450000000961 SUMINISTRO AGUA EMBOTELLADA</t>
  </si>
  <si>
    <t>E450000000960</t>
  </si>
  <si>
    <t>E450000000960 suministro Agua Embotellada</t>
  </si>
  <si>
    <t>E450000000962</t>
  </si>
  <si>
    <t>E450000000962 SUMINISTRO AGUA EMBOTELLADA</t>
  </si>
  <si>
    <t>E450000000959</t>
  </si>
  <si>
    <t>E450000000959 SUM AGUA EMBOTELLADA</t>
  </si>
  <si>
    <t>E450000000389</t>
  </si>
  <si>
    <t>E450000000389 SUM AGUA EMBOTELLADA</t>
  </si>
  <si>
    <t>E450000000370</t>
  </si>
  <si>
    <t>E450000000370 SUM AGUA EN BOTELLON</t>
  </si>
  <si>
    <t>CP000001846</t>
  </si>
  <si>
    <t>UNIVERSIDAD ABIERTA PARA ADULTOS</t>
  </si>
  <si>
    <t>B1500001225</t>
  </si>
  <si>
    <t>SDA-1462-25 INSCRIPCION Y CUOTA TRIMESTRE MAYO-JULIO 2025 LICENCIATURA EN MERCADO COLABORADORA KATIUSKA SNEGOROTCHKA SOSA</t>
  </si>
  <si>
    <t>B1500001226</t>
  </si>
  <si>
    <t>SDA-1463-25 INSCRIPCION Y CUOTA TRIMESTRE MAYO-JULIO 2025 LICENCIATURA EN ADMINISTRACION DE EMPRESAS COLABORADORA ALENNY ESTER LOPEZ NUÑEZ</t>
  </si>
  <si>
    <t>B1500001227</t>
  </si>
  <si>
    <t>SDA-1466-25 TRIMESTRE MAYO-JULIO 2025 MAESTRIA EN DIRECCION Y GESTION TRIBUTARIA COLABORADORA YESENIA MALBINIA DIAZ GARCIA</t>
  </si>
  <si>
    <t>B1500001229</t>
  </si>
  <si>
    <t>SDA-1465-25 TRIMESTRE MAYO-JULIO 2025 MAESTRIA EN DIRECCION Y GESTION TRIBUTARIA COLABORADORA LISBET ALTAGRACIA CASADO</t>
  </si>
  <si>
    <t>CP000001935</t>
  </si>
  <si>
    <t>KIKI INTERIOR DESIGN, SRL</t>
  </si>
  <si>
    <t>ACCESORIOS</t>
  </si>
  <si>
    <t>B1500000153</t>
  </si>
  <si>
    <t>SUMNISTRO E INSTALACION DE ALFOMBRA EN LA SEDE CENTRAL</t>
  </si>
  <si>
    <t>B1500000152</t>
  </si>
  <si>
    <t>SUMINISTRO E INSTALACION DE CORTINAS VENECIANAS, DGA</t>
  </si>
  <si>
    <t>CP000002138</t>
  </si>
  <si>
    <t>INSTITUTO TECNOLOGICO DE LAS AMERICAS</t>
  </si>
  <si>
    <t>B1500000845</t>
  </si>
  <si>
    <t>CURSO CISCO CERTIFIED NETWORK ASSOCIATE 1 (CCNAI) COLABORADORES GEORGE JORGE VOLQUEZ, ANDRES ENMANUEL ROBLES CASTILLO Y DARLING SALVADOR GUERRRO GONZALEZ</t>
  </si>
  <si>
    <t>B1500000855</t>
  </si>
  <si>
    <t>PAGO DEL CURSO FORTIGATE SECURITU AND INFRAESTRUCTURE (NSE 4)</t>
  </si>
  <si>
    <t>B1500000011</t>
  </si>
  <si>
    <t>SERVICIO DE ADECUACION DE ALMACEN PARA EL DPTO DE SEGURIDAD LABORAL, SEDE CENTRAL DGA</t>
  </si>
  <si>
    <t>B1500001724</t>
  </si>
  <si>
    <t>SERVICIO DE LAVADO DE VEHICULO</t>
  </si>
  <si>
    <t>CP000002576</t>
  </si>
  <si>
    <t>EXPERT CLEANER SQE, SRL</t>
  </si>
  <si>
    <t>B1500000287</t>
  </si>
  <si>
    <t>SERVICIO DE LIMPIEZA PROFUNDA</t>
  </si>
  <si>
    <t>CP000002787</t>
  </si>
  <si>
    <t>UNIVERSIDAD CATOLICA STO DGO</t>
  </si>
  <si>
    <t>B1500001476</t>
  </si>
  <si>
    <t>SDA-1375-25 PAGO CICLO 2025-2 MAESTRIA EN PSICOLOGIA CLINICA COLABORADORA LUCILLE MARIEL ESPERANZA CASTILLO DE LA ROCHA</t>
  </si>
  <si>
    <t>CP000002888</t>
  </si>
  <si>
    <t>CONSULTORES DE DATOS DEL CARIBE</t>
  </si>
  <si>
    <t>OTROS SERVICIOS TÉCNICOS PROFESIONALES</t>
  </si>
  <si>
    <t>E450000000214</t>
  </si>
  <si>
    <t>E450000000214 SERV Y CONSULTAS REPORTES CREDIT</t>
  </si>
  <si>
    <t>CP000002965</t>
  </si>
  <si>
    <t>E450000000190</t>
  </si>
  <si>
    <t>E450000000190 SERV CONSULTAS REP. CREDITICIOS</t>
  </si>
  <si>
    <t>MULTIGRABADO, SRL</t>
  </si>
  <si>
    <t>PRODUCTOS Y ÚTILES DIVERSOS</t>
  </si>
  <si>
    <t>B1500002466</t>
  </si>
  <si>
    <t>ADQUISICION DE MEDALLA DE BRONCE PARA EL DEPARTAMENTO DE PASANTIA</t>
  </si>
  <si>
    <t>B1500001140</t>
  </si>
  <si>
    <t>B1500001140 SUMINISTRO COMBUSTIBLE</t>
  </si>
  <si>
    <t>B1500001158</t>
  </si>
  <si>
    <t>ADQUISICION DE COMBUSTIBLE PARA USO DE LA DGA</t>
  </si>
  <si>
    <t>CHARLA MOTIVACION KICH OFF DGA</t>
  </si>
  <si>
    <t>SERVICIO DE LIMPIEZA SISTEMA SANITARIO Y DRENAJE PLUVIAL</t>
  </si>
  <si>
    <t>SERVICIO DE ARREGLO IMPERMEABILIZANTE, CAUCEDO, DGA</t>
  </si>
  <si>
    <t>B1500008315</t>
  </si>
  <si>
    <t>SDA-1370-05 B1500008315  REC DESECHOS SOLIDOS</t>
  </si>
  <si>
    <t>CP000003230</t>
  </si>
  <si>
    <t>DEVEL GROUP, SRL</t>
  </si>
  <si>
    <t>B1500000053</t>
  </si>
  <si>
    <t>B1500000053 licenciamiento, soporte y mantenimiento</t>
  </si>
  <si>
    <t>MANTENIMIENTO Y REPARACIÓN DE EQUIPO PARA COMPUTACIÓN</t>
  </si>
  <si>
    <t>EQUIPO COMPUTACIONAL</t>
  </si>
  <si>
    <t>CP000003235</t>
  </si>
  <si>
    <t>GRUPO FARZANA, SRL</t>
  </si>
  <si>
    <t>SUMINISTRO E INSTALACION TECHO EN SALON SAMAN CLUB DGA</t>
  </si>
  <si>
    <t>B1500000122</t>
  </si>
  <si>
    <t>PARA REGISTRAR PAGO POR SERVICIO DE ARRENDAMIENTO DE NAVE COMERCIAL, PERIODO 13-05-13-06-2025RENTA NAVE # 6</t>
  </si>
  <si>
    <t>CP000003470</t>
  </si>
  <si>
    <t>CENTRO AUTOMOTRIZ REMESA SRL</t>
  </si>
  <si>
    <t>B1500002389</t>
  </si>
  <si>
    <t>B1500002428</t>
  </si>
  <si>
    <t>CP000003476</t>
  </si>
  <si>
    <t>SILICIO TECHNOLOGY EIRL</t>
  </si>
  <si>
    <t>EQUIPOS Y APARATOS AUDIOVISUALES</t>
  </si>
  <si>
    <t>E450000000037</t>
  </si>
  <si>
    <t>E450000000037 ADQ DISPOSITIVOS DE REPROD. DIGITAL</t>
  </si>
  <si>
    <t>CP000003484</t>
  </si>
  <si>
    <t>COMERCIAL CANABACOA S A</t>
  </si>
  <si>
    <t>Hospedaje</t>
  </si>
  <si>
    <t>Factura 195263</t>
  </si>
  <si>
    <t>fact 195263 servicio de hospedaje para act. OEA</t>
  </si>
  <si>
    <t>CP000003571</t>
  </si>
  <si>
    <t>DAMARIS AUSTRALIA ROMERO MEJIA</t>
  </si>
  <si>
    <t>B1500000014</t>
  </si>
  <si>
    <t>SERVICIO DE EVALUACION DE RIESGO</t>
  </si>
  <si>
    <t>CP000003814</t>
  </si>
  <si>
    <t>ZENEPVAL SRL</t>
  </si>
  <si>
    <t>B1500000058</t>
  </si>
  <si>
    <t>SERVICIO DE MANTENIMIENTO PARA TRANSFORMADORES ELECTRICOS, COORDINADORA NORTE, DGA</t>
  </si>
  <si>
    <t>B1500000025  SERVICIO DE IMPRESION PARA JORNADA MEDICA</t>
  </si>
  <si>
    <t>CP000003962</t>
  </si>
  <si>
    <t>INEXPRESS DOMINICANA S A</t>
  </si>
  <si>
    <t>E450000000030</t>
  </si>
  <si>
    <t>E450000000030 SERV ALQUILERES</t>
  </si>
  <si>
    <t>B1500000004</t>
  </si>
  <si>
    <t>B1500000004 SERV DE ASESORIA CORRESP JUN</t>
  </si>
  <si>
    <t>CP000004025</t>
  </si>
  <si>
    <t>MELANIO ANTONIO BADIA MOREL</t>
  </si>
  <si>
    <t>B1500000004 SERVICIOS JURIDICOS</t>
  </si>
  <si>
    <t>CP000004043</t>
  </si>
  <si>
    <t>SENDIU SRL</t>
  </si>
  <si>
    <t>B1500000252</t>
  </si>
  <si>
    <t>B1500000252 SERVICIOS ENVIO MASIVO DE CORREOS ELECT</t>
  </si>
  <si>
    <t>CP000004086</t>
  </si>
  <si>
    <t>ADOARH</t>
  </si>
  <si>
    <t>B1500000163</t>
  </si>
  <si>
    <t>SDA-1357, B1500000163 PART. CONGREGO NAC GESTION HUM</t>
  </si>
  <si>
    <t>CP000004102</t>
  </si>
  <si>
    <t>CONSTRUCTORA FEGA SRL</t>
  </si>
  <si>
    <t>ESTUDIOS, INVESTIGACIONES Y ANÁLISIS DE FACTIBILIDAD</t>
  </si>
  <si>
    <t>B1500000028</t>
  </si>
  <si>
    <t>SUMINISTRO E INSTALACION DE ESPEJO EN LAS ADMINISTRACIONES HAINA Y CAUCEDO, DGA</t>
  </si>
  <si>
    <t>CP000004214</t>
  </si>
  <si>
    <t>MADRE SOS EIRL</t>
  </si>
  <si>
    <t>B1500000117</t>
  </si>
  <si>
    <t>CONTRATACION SERVICIO DE CONFERENCIA PARA COLABORADORAS</t>
  </si>
  <si>
    <t>ASOC DOM DE PROFESIONALES DE NEG INT Y AFINES</t>
  </si>
  <si>
    <t>SDA-1070-25 DIPLOMADO EN LOGISTICA Y SUPPLY CHAIN COLABORADORA RAINIELA DIAZ TINEO</t>
  </si>
  <si>
    <t>CP000004306</t>
  </si>
  <si>
    <t>NETSOL SOLUCIONES DE REDES SRL</t>
  </si>
  <si>
    <t>DPC-0324</t>
  </si>
  <si>
    <t>PARA REGISTRAR AVANCE INICIAL 20%, POR SERVICIO IMPLEMENTACION DEL COMANDO DE CONTROL E INVESTIGACION ADUANERA (CCIA), SEGUN PROCESO, DGAP-CCC-LPN-2024-0010</t>
  </si>
  <si>
    <t>CP000004307</t>
  </si>
  <si>
    <t>INVERSIONES KORALIA SRL</t>
  </si>
  <si>
    <t>DPC-0344</t>
  </si>
  <si>
    <t>AVANCE INICIAL DEL 20% CONTRATADO, POR SERVICIO DE IMP. DEL COMANDO DE CONTROL E INV. ADUANERA (CCIA)</t>
  </si>
  <si>
    <t>CURSO TALLER DE CLASIFICACION MERCELOGICA Y ARANCELARIA PARA 20COLABORADORES DE LA DGA</t>
  </si>
  <si>
    <t>CP000004319</t>
  </si>
  <si>
    <t>EXSELICON SRL</t>
  </si>
  <si>
    <t>SERVICIO, REPARACION Y OTROS INSUMOS PARA PLANTA ELECTRICAS DE LA SEDE CENTRAL, DGA</t>
  </si>
  <si>
    <t>CP000004327</t>
  </si>
  <si>
    <t>KOREX SRL</t>
  </si>
  <si>
    <t>SERVICIO DE REPARACION PUERTA AUTOMATICA CORREDIZA DE CRISTAL MUELLA DE STO DGO</t>
  </si>
  <si>
    <t>CP000004328</t>
  </si>
  <si>
    <t>MERCADO MEDIA NETWORK SRL</t>
  </si>
  <si>
    <t>E450000000002</t>
  </si>
  <si>
    <t>E450000000002, SDA1372 Partic. Evento SUMMIT 2025</t>
  </si>
  <si>
    <t>B1500000256</t>
  </si>
  <si>
    <t>LIBRO DE INGLES DE LA COLABORADORA SONIA DOMINGUEZ ALMONTE</t>
  </si>
  <si>
    <t>CP000004372</t>
  </si>
  <si>
    <t>CARNIL SRL</t>
  </si>
  <si>
    <t>B1500000003  PRECINTOS DE SEGURIDAD</t>
  </si>
  <si>
    <t>CP000004382</t>
  </si>
  <si>
    <t>AUTORIDAD PORTUARIA DOMINICANA</t>
  </si>
  <si>
    <t>FLETES</t>
  </si>
  <si>
    <t>SDA1433/B1500000317 TRASLADO DE4 MERCANCIAS EN ESTADO DE ABANDONO</t>
  </si>
  <si>
    <t>CP000004384</t>
  </si>
  <si>
    <t>ANAN GOURMET &amp; CATERING, SRL</t>
  </si>
  <si>
    <t>SERVICIOS DE CATERING</t>
  </si>
  <si>
    <t>DPC-0392</t>
  </si>
  <si>
    <t>PARA REGISTRAR AVANCE INICIAL 20% CONTRATADO, POR SERVICIO ALIMENTOS PARA EL CAMPAMENTO DE VERANO 2025, SEGUN O/CDGAP-2025-00379</t>
  </si>
  <si>
    <t>CP000004390</t>
  </si>
  <si>
    <t>BELARMINIO RAMIREZ MORILLO</t>
  </si>
  <si>
    <t>B1500000016</t>
  </si>
  <si>
    <t>B1500000012</t>
  </si>
  <si>
    <t>B1500000015</t>
  </si>
  <si>
    <t>B1500000006</t>
  </si>
  <si>
    <t>SDA1534 B1500000006 SERV JURIDICOS</t>
  </si>
  <si>
    <t>B1500000013</t>
  </si>
  <si>
    <t>B1500000013 SDA1546, SERV JURIDICOS</t>
  </si>
  <si>
    <t>SERICIOS JURIDICOS, ACTO NOTARIAL</t>
  </si>
  <si>
    <t>B1500000003 SDA1533, SERV JURIDICOS</t>
  </si>
  <si>
    <t>B1500000007 SDA1535 SERVICIOS JURIDICOS</t>
  </si>
  <si>
    <t>B1500000005</t>
  </si>
  <si>
    <t>SDA1536 SERVICIOS JURID B1500000005</t>
  </si>
  <si>
    <t>B1500000014 SDA1545 SERV JURIDICOS</t>
  </si>
  <si>
    <t>SERVICIOS DE MANTENIMIENTO, REPARACIÓN, DESMONTE E INSTALACION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</si>
</sst>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[$-1080A]dd/mm/yyyy"/>
    <numFmt numFmtId="166" formatCode="#,##0.00_ ;\-#,##0.00\ 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sz val="14"/>
      <name val="Calibri"/>
      <family val="2"/>
    </font>
    <font>
      <sz val="11"/>
      <name val="Calibri"/>
      <family val="2"/>
    </font>
    <font>
      <sz val="14"/>
      <color rgb="FF000000"/>
      <name val="Segoe UI"/>
      <family val="2"/>
    </font>
    <font>
      <sz val="16"/>
      <name val="Calibri"/>
      <family val="2"/>
    </font>
    <font>
      <sz val="12"/>
      <color rgb="FF000000"/>
      <name val="Segoe UI"/>
      <family val="2"/>
    </font>
    <font>
      <sz val="12"/>
      <name val="Calibri"/>
      <family val="2"/>
    </font>
    <font>
      <b/>
      <sz val="14"/>
      <color rgb="FF000000"/>
      <name val="Segoe UI"/>
      <family val="2"/>
    </font>
    <font>
      <b/>
      <sz val="14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164" fontId="2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3"/>
    <xf numFmtId="0" fontId="2" fillId="0" borderId="0" xfId="3" applyFont="1"/>
    <xf numFmtId="0" fontId="5" fillId="0" borderId="0" xfId="2" applyFont="1"/>
    <xf numFmtId="0" fontId="6" fillId="0" borderId="0" xfId="2" applyFont="1"/>
    <xf numFmtId="0" fontId="6" fillId="0" borderId="0" xfId="2" applyFont="1" applyAlignment="1">
      <alignment horizontal="left"/>
    </xf>
    <xf numFmtId="14" fontId="6" fillId="0" borderId="0" xfId="2" applyNumberFormat="1" applyFont="1"/>
    <xf numFmtId="164" fontId="6" fillId="0" borderId="0" xfId="4" applyFont="1"/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top" wrapText="1" readingOrder="1"/>
    </xf>
    <xf numFmtId="0" fontId="7" fillId="0" borderId="0" xfId="2" applyFont="1" applyAlignment="1">
      <alignment horizontal="left" wrapText="1" readingOrder="1"/>
    </xf>
    <xf numFmtId="14" fontId="7" fillId="0" borderId="0" xfId="2" applyNumberFormat="1" applyFont="1" applyAlignment="1">
      <alignment horizontal="left" wrapText="1" readingOrder="1"/>
    </xf>
    <xf numFmtId="14" fontId="8" fillId="0" borderId="0" xfId="2" applyNumberFormat="1" applyFont="1"/>
    <xf numFmtId="0" fontId="8" fillId="0" borderId="0" xfId="2" applyFont="1"/>
    <xf numFmtId="164" fontId="6" fillId="0" borderId="0" xfId="1" applyFont="1"/>
    <xf numFmtId="164" fontId="8" fillId="0" borderId="0" xfId="1" applyFont="1"/>
    <xf numFmtId="0" fontId="11" fillId="0" borderId="0" xfId="2" applyFont="1" applyAlignment="1">
      <alignment vertical="top" wrapText="1" readingOrder="1"/>
    </xf>
    <xf numFmtId="164" fontId="11" fillId="0" borderId="2" xfId="4" applyFont="1" applyBorder="1" applyAlignment="1">
      <alignment horizontal="left" wrapText="1" readingOrder="1"/>
    </xf>
    <xf numFmtId="164" fontId="11" fillId="0" borderId="2" xfId="4" applyFont="1" applyBorder="1" applyAlignment="1">
      <alignment wrapText="1" readingOrder="1"/>
    </xf>
    <xf numFmtId="0" fontId="9" fillId="0" borderId="0" xfId="2" applyFont="1" applyAlignment="1">
      <alignment horizontal="left" wrapText="1" readingOrder="1"/>
    </xf>
    <xf numFmtId="0" fontId="9" fillId="0" borderId="0" xfId="2" applyFont="1" applyAlignment="1">
      <alignment wrapText="1" readingOrder="1"/>
    </xf>
    <xf numFmtId="0" fontId="9" fillId="0" borderId="0" xfId="2" applyFont="1" applyAlignment="1">
      <alignment horizontal="left" vertical="center" wrapText="1" readingOrder="1"/>
    </xf>
    <xf numFmtId="0" fontId="9" fillId="0" borderId="0" xfId="2" applyFont="1" applyAlignment="1">
      <alignment vertical="center" wrapText="1" readingOrder="1"/>
    </xf>
    <xf numFmtId="165" fontId="9" fillId="0" borderId="0" xfId="2" applyNumberFormat="1" applyFont="1" applyAlignment="1">
      <alignment horizontal="center" vertical="center" wrapText="1" readingOrder="1"/>
    </xf>
    <xf numFmtId="0" fontId="12" fillId="2" borderId="1" xfId="2" applyFont="1" applyFill="1" applyBorder="1" applyAlignment="1">
      <alignment horizontal="center" vertical="center" wrapText="1" readingOrder="1"/>
    </xf>
    <xf numFmtId="49" fontId="12" fillId="2" borderId="1" xfId="2" applyNumberFormat="1" applyFont="1" applyFill="1" applyBorder="1" applyAlignment="1">
      <alignment horizontal="center" vertical="center" wrapText="1" readingOrder="1"/>
    </xf>
    <xf numFmtId="0" fontId="12" fillId="2" borderId="1" xfId="2" applyFont="1" applyFill="1" applyBorder="1" applyAlignment="1">
      <alignment horizontal="center" vertical="center" readingOrder="1"/>
    </xf>
    <xf numFmtId="14" fontId="12" fillId="2" borderId="1" xfId="2" applyNumberFormat="1" applyFont="1" applyFill="1" applyBorder="1" applyAlignment="1">
      <alignment horizontal="center" vertical="center" wrapText="1" readingOrder="1"/>
    </xf>
    <xf numFmtId="164" fontId="12" fillId="2" borderId="1" xfId="4" applyFont="1" applyFill="1" applyBorder="1" applyAlignment="1">
      <alignment horizontal="center" vertical="center" wrapText="1" readingOrder="1"/>
    </xf>
    <xf numFmtId="0" fontId="7" fillId="0" borderId="1" xfId="2" applyFont="1" applyBorder="1" applyAlignment="1">
      <alignment horizontal="left" vertical="center" wrapText="1" readingOrder="1"/>
    </xf>
    <xf numFmtId="14" fontId="7" fillId="0" borderId="1" xfId="2" applyNumberFormat="1" applyFont="1" applyBorder="1" applyAlignment="1">
      <alignment horizontal="left" vertical="center" wrapText="1" readingOrder="1"/>
    </xf>
    <xf numFmtId="164" fontId="7" fillId="0" borderId="1" xfId="4" applyFont="1" applyBorder="1" applyAlignment="1">
      <alignment horizontal="left" vertical="center" wrapText="1" readingOrder="1"/>
    </xf>
    <xf numFmtId="164" fontId="7" fillId="0" borderId="1" xfId="4" applyFont="1" applyFill="1" applyBorder="1" applyAlignment="1">
      <alignment horizontal="left" vertical="center" wrapText="1" readingOrder="1"/>
    </xf>
    <xf numFmtId="166" fontId="7" fillId="0" borderId="1" xfId="2" applyNumberFormat="1" applyFont="1" applyBorder="1" applyAlignment="1">
      <alignment horizontal="right" vertical="center" wrapText="1" readingOrder="1"/>
    </xf>
    <xf numFmtId="0" fontId="7" fillId="0" borderId="1" xfId="2" applyFont="1" applyBorder="1" applyAlignment="1">
      <alignment vertical="center" wrapText="1" readingOrder="1"/>
    </xf>
    <xf numFmtId="0" fontId="6" fillId="0" borderId="0" xfId="2" applyFont="1" applyAlignment="1">
      <alignment horizontal="center"/>
    </xf>
    <xf numFmtId="0" fontId="7" fillId="0" borderId="1" xfId="2" applyFont="1" applyBorder="1" applyAlignment="1">
      <alignment horizontal="center" vertical="center" wrapText="1" readingOrder="1"/>
    </xf>
    <xf numFmtId="0" fontId="10" fillId="0" borderId="0" xfId="2" applyFont="1" applyAlignment="1">
      <alignment horizontal="center" vertical="top" wrapText="1"/>
    </xf>
    <xf numFmtId="0" fontId="7" fillId="0" borderId="0" xfId="2" applyFont="1" applyAlignment="1">
      <alignment horizontal="center" wrapText="1" readingOrder="1"/>
    </xf>
    <xf numFmtId="0" fontId="3" fillId="0" borderId="0" xfId="2" applyFont="1" applyAlignment="1">
      <alignment horizontal="center" vertical="top" wrapText="1" readingOrder="1"/>
    </xf>
    <xf numFmtId="0" fontId="4" fillId="0" borderId="0" xfId="2" applyFont="1" applyAlignment="1">
      <alignment horizontal="center" vertical="top" wrapText="1" readingOrder="1"/>
    </xf>
    <xf numFmtId="0" fontId="4" fillId="0" borderId="0" xfId="2" applyFont="1" applyAlignment="1">
      <alignment horizontal="center" vertical="center" wrapText="1" readingOrder="1"/>
    </xf>
    <xf numFmtId="49" fontId="4" fillId="0" borderId="0" xfId="2" applyNumberFormat="1" applyFont="1" applyAlignment="1">
      <alignment horizontal="center" vertical="top" wrapText="1" readingOrder="1"/>
    </xf>
    <xf numFmtId="164" fontId="4" fillId="0" borderId="0" xfId="4" applyFont="1" applyBorder="1" applyAlignment="1">
      <alignment horizontal="center" vertical="top" wrapText="1" readingOrder="1"/>
    </xf>
  </cellXfs>
  <cellStyles count="5">
    <cellStyle name="Millares" xfId="1" builtinId="3"/>
    <cellStyle name="Millares 2" xfId="4" xr:uid="{E36F7CD2-895F-4B3A-9688-388FD7A2490D}"/>
    <cellStyle name="Normal" xfId="0" builtinId="0"/>
    <cellStyle name="Normal 2" xfId="2" xr:uid="{44FD80E1-276C-47CA-B976-75386408C98E}"/>
    <cellStyle name="Normal 3" xfId="3" xr:uid="{4764D64B-4E8C-4E0D-B7DF-EAA0247149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120196</xdr:colOff>
      <xdr:row>1</xdr:row>
      <xdr:rowOff>13608</xdr:rowOff>
    </xdr:from>
    <xdr:ext cx="1877785" cy="841247"/>
    <xdr:pic>
      <xdr:nvPicPr>
        <xdr:cNvPr id="2" name="Imagen 1" descr="Icono&#10;&#10;Descripción generada automáticamente">
          <a:extLst>
            <a:ext uri="{FF2B5EF4-FFF2-40B4-BE49-F238E27FC236}">
              <a16:creationId xmlns:a16="http://schemas.microsoft.com/office/drawing/2014/main" id="{95C72020-A042-46C5-BB4B-466555759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196" y="251733"/>
          <a:ext cx="1877785" cy="84124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05E48-1A2F-416C-8318-AC909084B45F}">
  <dimension ref="A2:K257"/>
  <sheetViews>
    <sheetView showGridLines="0" tabSelected="1" topLeftCell="A242" zoomScale="70" zoomScaleNormal="70" workbookViewId="0">
      <selection activeCell="F12" sqref="F12"/>
    </sheetView>
  </sheetViews>
  <sheetFormatPr baseColWidth="10" defaultColWidth="11.42578125" defaultRowHeight="18.75" x14ac:dyDescent="0.3"/>
  <cols>
    <col min="1" max="1" width="12.85546875" style="3" customWidth="1"/>
    <col min="2" max="2" width="23.28515625" style="3" customWidth="1"/>
    <col min="3" max="3" width="14.140625" style="36" customWidth="1"/>
    <col min="4" max="4" width="31.5703125" style="5" customWidth="1"/>
    <col min="5" max="5" width="20.5703125" style="4" customWidth="1"/>
    <col min="6" max="6" width="14.42578125" style="6" customWidth="1"/>
    <col min="7" max="7" width="15.42578125" style="6" customWidth="1"/>
    <col min="8" max="8" width="38.140625" style="4" customWidth="1"/>
    <col min="9" max="9" width="19.5703125" style="4" customWidth="1"/>
    <col min="10" max="11" width="20" style="4" customWidth="1"/>
    <col min="12" max="16384" width="11.42578125" style="4"/>
  </cols>
  <sheetData>
    <row r="2" spans="1:11" s="1" customFormat="1" ht="18" customHeight="1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s="1" customFormat="1" ht="18" customHeight="1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1" customFormat="1" ht="18" customHeight="1" x14ac:dyDescent="0.25">
      <c r="A4" s="42" t="s">
        <v>167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s="1" customFormat="1" ht="18" customHeight="1" x14ac:dyDescent="0.25">
      <c r="A5" s="41"/>
      <c r="B5" s="41"/>
      <c r="C5" s="43"/>
      <c r="D5" s="41"/>
      <c r="E5" s="41"/>
      <c r="F5" s="41"/>
      <c r="G5" s="41"/>
      <c r="H5" s="41"/>
      <c r="I5" s="44"/>
      <c r="J5" s="2"/>
      <c r="K5" s="2"/>
    </row>
    <row r="6" spans="1:11" x14ac:dyDescent="0.3">
      <c r="I6" s="7"/>
      <c r="J6" s="7"/>
    </row>
    <row r="7" spans="1:11" s="8" customFormat="1" ht="50.25" customHeight="1" x14ac:dyDescent="0.25">
      <c r="A7" s="25" t="s">
        <v>2</v>
      </c>
      <c r="B7" s="25" t="s">
        <v>3</v>
      </c>
      <c r="C7" s="26" t="s">
        <v>4</v>
      </c>
      <c r="D7" s="25" t="s">
        <v>5</v>
      </c>
      <c r="E7" s="27" t="s">
        <v>6</v>
      </c>
      <c r="F7" s="28" t="s">
        <v>7</v>
      </c>
      <c r="G7" s="28" t="s">
        <v>8</v>
      </c>
      <c r="H7" s="25" t="s">
        <v>9</v>
      </c>
      <c r="I7" s="25" t="s">
        <v>10</v>
      </c>
      <c r="J7" s="25" t="s">
        <v>11</v>
      </c>
      <c r="K7" s="29" t="s">
        <v>12</v>
      </c>
    </row>
    <row r="8" spans="1:11" ht="81" x14ac:dyDescent="0.25">
      <c r="A8" s="30" t="s">
        <v>168</v>
      </c>
      <c r="B8" s="30" t="s">
        <v>169</v>
      </c>
      <c r="C8" s="37">
        <v>228705</v>
      </c>
      <c r="D8" s="30" t="s">
        <v>170</v>
      </c>
      <c r="E8" s="30" t="s">
        <v>171</v>
      </c>
      <c r="F8" s="31">
        <v>45815</v>
      </c>
      <c r="G8" s="31">
        <v>45833</v>
      </c>
      <c r="H8" s="30" t="s">
        <v>172</v>
      </c>
      <c r="I8" s="32">
        <f>+K8+J8</f>
        <v>27978.2</v>
      </c>
      <c r="J8" s="32">
        <v>3920.8</v>
      </c>
      <c r="K8" s="32">
        <v>24057.4</v>
      </c>
    </row>
    <row r="9" spans="1:11" ht="40.5" x14ac:dyDescent="0.25">
      <c r="A9" s="30" t="s">
        <v>173</v>
      </c>
      <c r="B9" s="30" t="s">
        <v>174</v>
      </c>
      <c r="C9" s="37">
        <v>231101</v>
      </c>
      <c r="D9" s="30" t="s">
        <v>15</v>
      </c>
      <c r="E9" s="30" t="s">
        <v>175</v>
      </c>
      <c r="F9" s="31">
        <v>45412</v>
      </c>
      <c r="G9" s="31">
        <v>45412</v>
      </c>
      <c r="H9" s="30" t="s">
        <v>175</v>
      </c>
      <c r="I9" s="32">
        <f t="shared" ref="I9:I72" si="0">+K9+J9</f>
        <v>15855.06</v>
      </c>
      <c r="J9" s="33">
        <v>775.3</v>
      </c>
      <c r="K9" s="33">
        <f>15079.75+0.01</f>
        <v>15079.76</v>
      </c>
    </row>
    <row r="10" spans="1:11" ht="60.75" x14ac:dyDescent="0.25">
      <c r="A10" s="30" t="s">
        <v>176</v>
      </c>
      <c r="B10" s="30" t="s">
        <v>177</v>
      </c>
      <c r="C10" s="37">
        <v>237299</v>
      </c>
      <c r="D10" s="30" t="s">
        <v>178</v>
      </c>
      <c r="E10" s="30" t="s">
        <v>179</v>
      </c>
      <c r="F10" s="31">
        <v>45009</v>
      </c>
      <c r="G10" s="31">
        <v>45070</v>
      </c>
      <c r="H10" s="30" t="s">
        <v>180</v>
      </c>
      <c r="I10" s="32">
        <f t="shared" si="0"/>
        <v>44721.04</v>
      </c>
      <c r="J10" s="32">
        <v>1894.96</v>
      </c>
      <c r="K10" s="32">
        <v>42826.080000000002</v>
      </c>
    </row>
    <row r="11" spans="1:11" ht="60.75" x14ac:dyDescent="0.25">
      <c r="A11" s="30" t="s">
        <v>176</v>
      </c>
      <c r="B11" s="30" t="s">
        <v>177</v>
      </c>
      <c r="C11" s="37">
        <v>237299</v>
      </c>
      <c r="D11" s="30" t="s">
        <v>178</v>
      </c>
      <c r="E11" s="30" t="s">
        <v>181</v>
      </c>
      <c r="F11" s="31">
        <v>45775</v>
      </c>
      <c r="G11" s="31">
        <v>45838</v>
      </c>
      <c r="H11" s="30" t="s">
        <v>180</v>
      </c>
      <c r="I11" s="32">
        <f t="shared" si="0"/>
        <v>29814.02</v>
      </c>
      <c r="J11" s="32">
        <v>0</v>
      </c>
      <c r="K11" s="32">
        <v>29814.02</v>
      </c>
    </row>
    <row r="12" spans="1:11" ht="60.75" x14ac:dyDescent="0.25">
      <c r="A12" s="30" t="s">
        <v>176</v>
      </c>
      <c r="B12" s="30" t="s">
        <v>177</v>
      </c>
      <c r="C12" s="37">
        <v>237299</v>
      </c>
      <c r="D12" s="30" t="s">
        <v>178</v>
      </c>
      <c r="E12" s="30" t="s">
        <v>182</v>
      </c>
      <c r="F12" s="31">
        <v>45789</v>
      </c>
      <c r="G12" s="31">
        <v>45838</v>
      </c>
      <c r="H12" s="30" t="s">
        <v>180</v>
      </c>
      <c r="I12" s="32">
        <f t="shared" si="0"/>
        <v>44721.04</v>
      </c>
      <c r="J12" s="32">
        <v>0</v>
      </c>
      <c r="K12" s="32">
        <v>44721.04</v>
      </c>
    </row>
    <row r="13" spans="1:11" ht="40.5" x14ac:dyDescent="0.25">
      <c r="A13" s="30" t="s">
        <v>183</v>
      </c>
      <c r="B13" s="30" t="s">
        <v>184</v>
      </c>
      <c r="C13" s="37">
        <v>228702</v>
      </c>
      <c r="D13" s="30" t="s">
        <v>185</v>
      </c>
      <c r="E13" s="30" t="s">
        <v>186</v>
      </c>
      <c r="F13" s="31">
        <v>45813</v>
      </c>
      <c r="G13" s="31">
        <v>45820</v>
      </c>
      <c r="H13" s="30" t="s">
        <v>187</v>
      </c>
      <c r="I13" s="32">
        <f t="shared" si="0"/>
        <v>99710</v>
      </c>
      <c r="J13" s="32">
        <v>23660</v>
      </c>
      <c r="K13" s="32">
        <v>76050</v>
      </c>
    </row>
    <row r="14" spans="1:11" ht="40.5" x14ac:dyDescent="0.25">
      <c r="A14" s="30" t="s">
        <v>183</v>
      </c>
      <c r="B14" s="30" t="s">
        <v>184</v>
      </c>
      <c r="C14" s="37">
        <v>228702</v>
      </c>
      <c r="D14" s="30" t="s">
        <v>185</v>
      </c>
      <c r="E14" s="30" t="s">
        <v>149</v>
      </c>
      <c r="F14" s="31">
        <v>45813</v>
      </c>
      <c r="G14" s="31">
        <v>45820</v>
      </c>
      <c r="H14" s="30" t="s">
        <v>188</v>
      </c>
      <c r="I14" s="32">
        <f t="shared" si="0"/>
        <v>99710</v>
      </c>
      <c r="J14" s="32">
        <v>23660</v>
      </c>
      <c r="K14" s="32">
        <v>76050</v>
      </c>
    </row>
    <row r="15" spans="1:11" ht="40.5" x14ac:dyDescent="0.25">
      <c r="A15" s="30" t="s">
        <v>183</v>
      </c>
      <c r="B15" s="30" t="s">
        <v>184</v>
      </c>
      <c r="C15" s="37">
        <v>228702</v>
      </c>
      <c r="D15" s="30" t="s">
        <v>185</v>
      </c>
      <c r="E15" s="30" t="s">
        <v>189</v>
      </c>
      <c r="F15" s="31">
        <v>45813</v>
      </c>
      <c r="G15" s="31">
        <v>45820</v>
      </c>
      <c r="H15" s="30" t="s">
        <v>190</v>
      </c>
      <c r="I15" s="32">
        <f t="shared" si="0"/>
        <v>99710</v>
      </c>
      <c r="J15" s="32">
        <v>23660</v>
      </c>
      <c r="K15" s="32">
        <v>76050</v>
      </c>
    </row>
    <row r="16" spans="1:11" ht="40.5" x14ac:dyDescent="0.25">
      <c r="A16" s="30" t="s">
        <v>183</v>
      </c>
      <c r="B16" s="30" t="s">
        <v>184</v>
      </c>
      <c r="C16" s="37">
        <v>228702</v>
      </c>
      <c r="D16" s="30" t="s">
        <v>185</v>
      </c>
      <c r="E16" s="30" t="s">
        <v>191</v>
      </c>
      <c r="F16" s="31">
        <v>45813</v>
      </c>
      <c r="G16" s="31">
        <v>45820</v>
      </c>
      <c r="H16" s="30" t="s">
        <v>192</v>
      </c>
      <c r="I16" s="32">
        <f t="shared" si="0"/>
        <v>99120</v>
      </c>
      <c r="J16" s="32">
        <v>23520</v>
      </c>
      <c r="K16" s="32">
        <v>75600</v>
      </c>
    </row>
    <row r="17" spans="1:11" ht="101.25" x14ac:dyDescent="0.25">
      <c r="A17" s="30" t="s">
        <v>193</v>
      </c>
      <c r="B17" s="30" t="s">
        <v>194</v>
      </c>
      <c r="C17" s="37">
        <v>227208</v>
      </c>
      <c r="D17" s="30" t="s">
        <v>696</v>
      </c>
      <c r="E17" s="30" t="s">
        <v>196</v>
      </c>
      <c r="F17" s="31">
        <v>45799</v>
      </c>
      <c r="G17" s="31">
        <v>45834</v>
      </c>
      <c r="H17" s="30" t="s">
        <v>197</v>
      </c>
      <c r="I17" s="32">
        <f t="shared" si="0"/>
        <v>126572.7</v>
      </c>
      <c r="J17" s="34">
        <v>5363.25</v>
      </c>
      <c r="K17" s="32">
        <v>121209.45</v>
      </c>
    </row>
    <row r="18" spans="1:11" ht="40.5" x14ac:dyDescent="0.25">
      <c r="A18" s="30" t="s">
        <v>13</v>
      </c>
      <c r="B18" s="30" t="s">
        <v>14</v>
      </c>
      <c r="C18" s="37">
        <v>231101</v>
      </c>
      <c r="D18" s="30" t="s">
        <v>15</v>
      </c>
      <c r="E18" s="30" t="s">
        <v>198</v>
      </c>
      <c r="F18" s="31">
        <v>45810</v>
      </c>
      <c r="G18" s="31">
        <v>45826</v>
      </c>
      <c r="H18" s="30" t="s">
        <v>16</v>
      </c>
      <c r="I18" s="32">
        <f t="shared" si="0"/>
        <v>17624.61</v>
      </c>
      <c r="J18" s="32">
        <v>812.38</v>
      </c>
      <c r="K18" s="32">
        <v>16812.23</v>
      </c>
    </row>
    <row r="19" spans="1:11" ht="60.75" x14ac:dyDescent="0.25">
      <c r="A19" s="30" t="s">
        <v>199</v>
      </c>
      <c r="B19" s="30" t="s">
        <v>200</v>
      </c>
      <c r="C19" s="37">
        <v>228702</v>
      </c>
      <c r="D19" s="30" t="s">
        <v>185</v>
      </c>
      <c r="E19" s="30" t="s">
        <v>201</v>
      </c>
      <c r="F19" s="31">
        <v>45812</v>
      </c>
      <c r="G19" s="31">
        <v>45825</v>
      </c>
      <c r="H19" s="30" t="s">
        <v>202</v>
      </c>
      <c r="I19" s="32">
        <f t="shared" si="0"/>
        <v>41300</v>
      </c>
      <c r="J19" s="32">
        <v>3640</v>
      </c>
      <c r="K19" s="32">
        <v>37660</v>
      </c>
    </row>
    <row r="20" spans="1:11" ht="81" x14ac:dyDescent="0.25">
      <c r="A20" s="30" t="s">
        <v>19</v>
      </c>
      <c r="B20" s="30" t="s">
        <v>20</v>
      </c>
      <c r="C20" s="37">
        <v>221501</v>
      </c>
      <c r="D20" s="30" t="s">
        <v>21</v>
      </c>
      <c r="E20" s="30" t="s">
        <v>203</v>
      </c>
      <c r="F20" s="31">
        <v>45805</v>
      </c>
      <c r="G20" s="31">
        <v>45825</v>
      </c>
      <c r="H20" s="30" t="s">
        <v>204</v>
      </c>
      <c r="I20" s="32">
        <f t="shared" si="0"/>
        <v>665530.30000000005</v>
      </c>
      <c r="J20" s="32">
        <v>0</v>
      </c>
      <c r="K20" s="32">
        <v>665530.30000000005</v>
      </c>
    </row>
    <row r="21" spans="1:11" ht="81" x14ac:dyDescent="0.25">
      <c r="A21" s="30" t="s">
        <v>19</v>
      </c>
      <c r="B21" s="30" t="s">
        <v>20</v>
      </c>
      <c r="C21" s="37">
        <v>221501</v>
      </c>
      <c r="D21" s="30" t="s">
        <v>21</v>
      </c>
      <c r="E21" s="30" t="s">
        <v>205</v>
      </c>
      <c r="F21" s="31">
        <v>45778</v>
      </c>
      <c r="G21" s="31">
        <v>45825</v>
      </c>
      <c r="H21" s="30" t="s">
        <v>206</v>
      </c>
      <c r="I21" s="32">
        <f t="shared" si="0"/>
        <v>327736.5</v>
      </c>
      <c r="J21" s="32">
        <v>0</v>
      </c>
      <c r="K21" s="32">
        <v>327736.5</v>
      </c>
    </row>
    <row r="22" spans="1:11" ht="81" x14ac:dyDescent="0.25">
      <c r="A22" s="30" t="s">
        <v>19</v>
      </c>
      <c r="B22" s="30" t="s">
        <v>20</v>
      </c>
      <c r="C22" s="37">
        <v>221501</v>
      </c>
      <c r="D22" s="30" t="s">
        <v>21</v>
      </c>
      <c r="E22" s="30" t="s">
        <v>207</v>
      </c>
      <c r="F22" s="31">
        <v>45778</v>
      </c>
      <c r="G22" s="31">
        <v>45825</v>
      </c>
      <c r="H22" s="30" t="s">
        <v>208</v>
      </c>
      <c r="I22" s="32">
        <f t="shared" si="0"/>
        <v>371173.9</v>
      </c>
      <c r="J22" s="32">
        <v>0</v>
      </c>
      <c r="K22" s="32">
        <v>371173.9</v>
      </c>
    </row>
    <row r="23" spans="1:11" ht="81" x14ac:dyDescent="0.25">
      <c r="A23" s="30" t="s">
        <v>19</v>
      </c>
      <c r="B23" s="30" t="s">
        <v>20</v>
      </c>
      <c r="C23" s="37">
        <v>221501</v>
      </c>
      <c r="D23" s="30" t="s">
        <v>21</v>
      </c>
      <c r="E23" s="30" t="s">
        <v>209</v>
      </c>
      <c r="F23" s="31">
        <v>45778</v>
      </c>
      <c r="G23" s="31">
        <v>45825</v>
      </c>
      <c r="H23" s="30" t="s">
        <v>210</v>
      </c>
      <c r="I23" s="32">
        <f t="shared" si="0"/>
        <v>482614.44</v>
      </c>
      <c r="J23" s="32">
        <v>0</v>
      </c>
      <c r="K23" s="32">
        <v>482614.44</v>
      </c>
    </row>
    <row r="24" spans="1:11" ht="81" x14ac:dyDescent="0.25">
      <c r="A24" s="30" t="s">
        <v>19</v>
      </c>
      <c r="B24" s="30" t="s">
        <v>20</v>
      </c>
      <c r="C24" s="37">
        <v>221501</v>
      </c>
      <c r="D24" s="30" t="s">
        <v>21</v>
      </c>
      <c r="E24" s="30" t="s">
        <v>211</v>
      </c>
      <c r="F24" s="31">
        <v>45778</v>
      </c>
      <c r="G24" s="31">
        <v>45825</v>
      </c>
      <c r="H24" s="30" t="s">
        <v>212</v>
      </c>
      <c r="I24" s="32">
        <f t="shared" si="0"/>
        <v>1083062.77</v>
      </c>
      <c r="J24" s="32">
        <v>0</v>
      </c>
      <c r="K24" s="32">
        <v>1083062.77</v>
      </c>
    </row>
    <row r="25" spans="1:11" ht="60.75" x14ac:dyDescent="0.25">
      <c r="A25" s="30" t="s">
        <v>23</v>
      </c>
      <c r="B25" s="30" t="s">
        <v>24</v>
      </c>
      <c r="C25" s="37">
        <v>228503</v>
      </c>
      <c r="D25" s="30" t="s">
        <v>25</v>
      </c>
      <c r="E25" s="30" t="s">
        <v>213</v>
      </c>
      <c r="F25" s="31">
        <v>45810</v>
      </c>
      <c r="G25" s="31">
        <v>45826</v>
      </c>
      <c r="H25" s="30" t="s">
        <v>214</v>
      </c>
      <c r="I25" s="32">
        <f t="shared" si="0"/>
        <v>14960</v>
      </c>
      <c r="J25" s="32">
        <v>0</v>
      </c>
      <c r="K25" s="32">
        <v>14960</v>
      </c>
    </row>
    <row r="26" spans="1:11" ht="60.75" x14ac:dyDescent="0.25">
      <c r="A26" s="30" t="s">
        <v>23</v>
      </c>
      <c r="B26" s="30" t="s">
        <v>24</v>
      </c>
      <c r="C26" s="37">
        <v>228503</v>
      </c>
      <c r="D26" s="30" t="s">
        <v>25</v>
      </c>
      <c r="E26" s="30" t="s">
        <v>215</v>
      </c>
      <c r="F26" s="31">
        <v>45810</v>
      </c>
      <c r="G26" s="31">
        <v>45826</v>
      </c>
      <c r="H26" s="30" t="s">
        <v>216</v>
      </c>
      <c r="I26" s="32">
        <f t="shared" si="0"/>
        <v>30980</v>
      </c>
      <c r="J26" s="32">
        <v>0</v>
      </c>
      <c r="K26" s="32">
        <v>30980</v>
      </c>
    </row>
    <row r="27" spans="1:11" ht="60.75" x14ac:dyDescent="0.25">
      <c r="A27" s="30" t="s">
        <v>217</v>
      </c>
      <c r="B27" s="30" t="s">
        <v>218</v>
      </c>
      <c r="C27" s="37">
        <v>222101</v>
      </c>
      <c r="D27" s="30" t="s">
        <v>219</v>
      </c>
      <c r="E27" s="30" t="s">
        <v>220</v>
      </c>
      <c r="F27" s="31">
        <v>45814</v>
      </c>
      <c r="G27" s="31">
        <v>45835</v>
      </c>
      <c r="H27" s="30" t="s">
        <v>221</v>
      </c>
      <c r="I27" s="32">
        <f t="shared" si="0"/>
        <v>163725</v>
      </c>
      <c r="J27" s="32">
        <v>6937.5</v>
      </c>
      <c r="K27" s="32">
        <v>156787.5</v>
      </c>
    </row>
    <row r="28" spans="1:11" ht="60.75" x14ac:dyDescent="0.25">
      <c r="A28" s="30" t="s">
        <v>222</v>
      </c>
      <c r="B28" s="30" t="s">
        <v>223</v>
      </c>
      <c r="C28" s="37">
        <v>222101</v>
      </c>
      <c r="D28" s="30" t="s">
        <v>219</v>
      </c>
      <c r="E28" s="30" t="s">
        <v>224</v>
      </c>
      <c r="F28" s="31">
        <v>45813</v>
      </c>
      <c r="G28" s="31">
        <v>45835</v>
      </c>
      <c r="H28" s="30" t="s">
        <v>221</v>
      </c>
      <c r="I28" s="32">
        <f t="shared" si="0"/>
        <v>35400</v>
      </c>
      <c r="J28" s="32">
        <v>0</v>
      </c>
      <c r="K28" s="32">
        <v>35400</v>
      </c>
    </row>
    <row r="29" spans="1:11" ht="60.75" x14ac:dyDescent="0.25">
      <c r="A29" s="30" t="s">
        <v>222</v>
      </c>
      <c r="B29" s="30" t="s">
        <v>223</v>
      </c>
      <c r="C29" s="37">
        <v>233401</v>
      </c>
      <c r="D29" s="30" t="s">
        <v>225</v>
      </c>
      <c r="E29" s="30" t="s">
        <v>226</v>
      </c>
      <c r="F29" s="31">
        <v>45805</v>
      </c>
      <c r="G29" s="31">
        <v>45835</v>
      </c>
      <c r="H29" s="30" t="s">
        <v>227</v>
      </c>
      <c r="I29" s="32">
        <f t="shared" si="0"/>
        <v>36300</v>
      </c>
      <c r="J29" s="32">
        <v>0</v>
      </c>
      <c r="K29" s="32">
        <v>36300</v>
      </c>
    </row>
    <row r="30" spans="1:11" ht="60.75" x14ac:dyDescent="0.25">
      <c r="A30" s="30" t="s">
        <v>222</v>
      </c>
      <c r="B30" s="30" t="s">
        <v>223</v>
      </c>
      <c r="C30" s="37">
        <v>222101</v>
      </c>
      <c r="D30" s="30" t="s">
        <v>219</v>
      </c>
      <c r="E30" s="30" t="s">
        <v>228</v>
      </c>
      <c r="F30" s="31">
        <v>45813</v>
      </c>
      <c r="G30" s="31">
        <v>45835</v>
      </c>
      <c r="H30" s="30" t="s">
        <v>221</v>
      </c>
      <c r="I30" s="32">
        <f t="shared" si="0"/>
        <v>35400</v>
      </c>
      <c r="J30" s="32">
        <v>0</v>
      </c>
      <c r="K30" s="32">
        <v>35400</v>
      </c>
    </row>
    <row r="31" spans="1:11" ht="60.75" x14ac:dyDescent="0.25">
      <c r="A31" s="30" t="s">
        <v>222</v>
      </c>
      <c r="B31" s="30" t="s">
        <v>223</v>
      </c>
      <c r="C31" s="37">
        <v>222101</v>
      </c>
      <c r="D31" s="30" t="s">
        <v>219</v>
      </c>
      <c r="E31" s="30" t="s">
        <v>229</v>
      </c>
      <c r="F31" s="31">
        <v>45813</v>
      </c>
      <c r="G31" s="31">
        <v>45835</v>
      </c>
      <c r="H31" s="30" t="s">
        <v>221</v>
      </c>
      <c r="I31" s="32">
        <f t="shared" si="0"/>
        <v>35400</v>
      </c>
      <c r="J31" s="32">
        <v>0</v>
      </c>
      <c r="K31" s="32">
        <v>35400</v>
      </c>
    </row>
    <row r="32" spans="1:11" ht="81" x14ac:dyDescent="0.25">
      <c r="A32" s="30" t="s">
        <v>222</v>
      </c>
      <c r="B32" s="30" t="s">
        <v>223</v>
      </c>
      <c r="C32" s="37">
        <v>222101</v>
      </c>
      <c r="D32" s="30" t="s">
        <v>219</v>
      </c>
      <c r="E32" s="30" t="s">
        <v>230</v>
      </c>
      <c r="F32" s="31">
        <v>45813</v>
      </c>
      <c r="G32" s="31">
        <v>45835</v>
      </c>
      <c r="H32" s="30" t="s">
        <v>231</v>
      </c>
      <c r="I32" s="32">
        <f t="shared" si="0"/>
        <v>35400</v>
      </c>
      <c r="J32" s="32">
        <v>0</v>
      </c>
      <c r="K32" s="32">
        <v>35400</v>
      </c>
    </row>
    <row r="33" spans="1:11" ht="60.75" x14ac:dyDescent="0.25">
      <c r="A33" s="30" t="s">
        <v>232</v>
      </c>
      <c r="B33" s="30" t="s">
        <v>233</v>
      </c>
      <c r="C33" s="37">
        <v>222101</v>
      </c>
      <c r="D33" s="30" t="s">
        <v>219</v>
      </c>
      <c r="E33" s="30" t="s">
        <v>234</v>
      </c>
      <c r="F33" s="31">
        <v>45814</v>
      </c>
      <c r="G33" s="31">
        <v>45835</v>
      </c>
      <c r="H33" s="30" t="s">
        <v>221</v>
      </c>
      <c r="I33" s="32">
        <f t="shared" si="0"/>
        <v>227480.4</v>
      </c>
      <c r="J33" s="32">
        <v>0</v>
      </c>
      <c r="K33" s="32">
        <v>227480.4</v>
      </c>
    </row>
    <row r="34" spans="1:11" ht="60.75" x14ac:dyDescent="0.25">
      <c r="A34" s="30" t="s">
        <v>232</v>
      </c>
      <c r="B34" s="30" t="s">
        <v>233</v>
      </c>
      <c r="C34" s="37">
        <v>222101</v>
      </c>
      <c r="D34" s="30" t="s">
        <v>219</v>
      </c>
      <c r="E34" s="30" t="s">
        <v>235</v>
      </c>
      <c r="F34" s="31">
        <v>45814</v>
      </c>
      <c r="G34" s="31">
        <v>45835</v>
      </c>
      <c r="H34" s="30" t="s">
        <v>221</v>
      </c>
      <c r="I34" s="32">
        <f t="shared" si="0"/>
        <v>272084.40000000002</v>
      </c>
      <c r="J34" s="32">
        <v>0</v>
      </c>
      <c r="K34" s="32">
        <v>272084.40000000002</v>
      </c>
    </row>
    <row r="35" spans="1:11" ht="60.75" x14ac:dyDescent="0.25">
      <c r="A35" s="30" t="s">
        <v>236</v>
      </c>
      <c r="B35" s="30" t="s">
        <v>237</v>
      </c>
      <c r="C35" s="37">
        <v>222101</v>
      </c>
      <c r="D35" s="30" t="s">
        <v>219</v>
      </c>
      <c r="E35" s="30" t="s">
        <v>238</v>
      </c>
      <c r="F35" s="31">
        <v>45814</v>
      </c>
      <c r="G35" s="31">
        <v>45835</v>
      </c>
      <c r="H35" s="30" t="s">
        <v>221</v>
      </c>
      <c r="I35" s="32">
        <f t="shared" si="0"/>
        <v>236528.64000000001</v>
      </c>
      <c r="J35" s="32">
        <v>0</v>
      </c>
      <c r="K35" s="32">
        <v>236528.64000000001</v>
      </c>
    </row>
    <row r="36" spans="1:11" ht="40.5" x14ac:dyDescent="0.25">
      <c r="A36" s="30" t="s">
        <v>239</v>
      </c>
      <c r="B36" s="30" t="s">
        <v>240</v>
      </c>
      <c r="C36" s="37">
        <v>228702</v>
      </c>
      <c r="D36" s="30" t="s">
        <v>185</v>
      </c>
      <c r="E36" s="30" t="s">
        <v>241</v>
      </c>
      <c r="F36" s="31">
        <v>45812</v>
      </c>
      <c r="G36" s="31">
        <v>45820</v>
      </c>
      <c r="H36" s="30" t="s">
        <v>242</v>
      </c>
      <c r="I36" s="32">
        <f t="shared" si="0"/>
        <v>17700</v>
      </c>
      <c r="J36" s="32">
        <v>1560</v>
      </c>
      <c r="K36" s="32">
        <v>16140</v>
      </c>
    </row>
    <row r="37" spans="1:11" ht="60.75" x14ac:dyDescent="0.25">
      <c r="A37" s="30" t="s">
        <v>27</v>
      </c>
      <c r="B37" s="30" t="s">
        <v>28</v>
      </c>
      <c r="C37" s="37">
        <v>266201</v>
      </c>
      <c r="D37" s="30" t="s">
        <v>243</v>
      </c>
      <c r="E37" s="30" t="s">
        <v>244</v>
      </c>
      <c r="F37" s="31">
        <v>45790</v>
      </c>
      <c r="G37" s="31">
        <v>45814</v>
      </c>
      <c r="H37" s="30" t="s">
        <v>245</v>
      </c>
      <c r="I37" s="32">
        <f t="shared" si="0"/>
        <v>430077.41</v>
      </c>
      <c r="J37" s="32">
        <v>0</v>
      </c>
      <c r="K37" s="32">
        <v>430077.41</v>
      </c>
    </row>
    <row r="38" spans="1:11" ht="60.75" x14ac:dyDescent="0.25">
      <c r="A38" s="30" t="s">
        <v>27</v>
      </c>
      <c r="B38" s="30" t="s">
        <v>28</v>
      </c>
      <c r="C38" s="37">
        <v>239201</v>
      </c>
      <c r="D38" s="30" t="s">
        <v>153</v>
      </c>
      <c r="E38" s="30" t="s">
        <v>244</v>
      </c>
      <c r="F38" s="31">
        <v>45790</v>
      </c>
      <c r="G38" s="31">
        <v>45814</v>
      </c>
      <c r="H38" s="30" t="s">
        <v>245</v>
      </c>
      <c r="I38" s="32">
        <f t="shared" si="0"/>
        <v>5967980.8600000003</v>
      </c>
      <c r="J38" s="32">
        <v>0</v>
      </c>
      <c r="K38" s="32">
        <v>5967980.8600000003</v>
      </c>
    </row>
    <row r="39" spans="1:11" ht="60.75" x14ac:dyDescent="0.25">
      <c r="A39" s="30" t="s">
        <v>27</v>
      </c>
      <c r="B39" s="30" t="s">
        <v>28</v>
      </c>
      <c r="C39" s="37">
        <v>239601</v>
      </c>
      <c r="D39" s="30" t="s">
        <v>86</v>
      </c>
      <c r="E39" s="30" t="s">
        <v>244</v>
      </c>
      <c r="F39" s="31">
        <v>45790</v>
      </c>
      <c r="G39" s="31">
        <v>45814</v>
      </c>
      <c r="H39" s="30" t="s">
        <v>245</v>
      </c>
      <c r="I39" s="32">
        <f t="shared" si="0"/>
        <v>336733.29</v>
      </c>
      <c r="J39" s="32">
        <v>0</v>
      </c>
      <c r="K39" s="32">
        <v>336733.29</v>
      </c>
    </row>
    <row r="40" spans="1:11" ht="60.75" x14ac:dyDescent="0.25">
      <c r="A40" s="30" t="s">
        <v>246</v>
      </c>
      <c r="B40" s="30" t="s">
        <v>247</v>
      </c>
      <c r="C40" s="37">
        <v>239801</v>
      </c>
      <c r="D40" s="30" t="s">
        <v>248</v>
      </c>
      <c r="E40" s="30" t="s">
        <v>249</v>
      </c>
      <c r="F40" s="31">
        <v>45832</v>
      </c>
      <c r="G40" s="31">
        <v>45828</v>
      </c>
      <c r="H40" s="30" t="s">
        <v>250</v>
      </c>
      <c r="I40" s="32">
        <f t="shared" si="0"/>
        <v>200000.00999999998</v>
      </c>
      <c r="J40" s="32">
        <v>8474.58</v>
      </c>
      <c r="K40" s="32">
        <v>191525.43</v>
      </c>
    </row>
    <row r="41" spans="1:11" ht="81" x14ac:dyDescent="0.25">
      <c r="A41" s="30" t="s">
        <v>251</v>
      </c>
      <c r="B41" s="30" t="s">
        <v>252</v>
      </c>
      <c r="C41" s="37">
        <v>222101</v>
      </c>
      <c r="D41" s="30" t="s">
        <v>219</v>
      </c>
      <c r="E41" s="30" t="s">
        <v>253</v>
      </c>
      <c r="F41" s="31">
        <v>45814</v>
      </c>
      <c r="G41" s="31">
        <v>45835</v>
      </c>
      <c r="H41" s="30" t="s">
        <v>221</v>
      </c>
      <c r="I41" s="32">
        <f t="shared" si="0"/>
        <v>133812</v>
      </c>
      <c r="J41" s="32">
        <v>5670</v>
      </c>
      <c r="K41" s="32">
        <v>128142</v>
      </c>
    </row>
    <row r="42" spans="1:11" ht="40.5" x14ac:dyDescent="0.25">
      <c r="A42" s="30" t="s">
        <v>29</v>
      </c>
      <c r="B42" s="30" t="s">
        <v>30</v>
      </c>
      <c r="C42" s="37">
        <v>228503</v>
      </c>
      <c r="D42" s="30" t="s">
        <v>25</v>
      </c>
      <c r="E42" s="30" t="s">
        <v>254</v>
      </c>
      <c r="F42" s="31">
        <v>45777</v>
      </c>
      <c r="G42" s="31">
        <v>45833</v>
      </c>
      <c r="H42" s="30" t="s">
        <v>255</v>
      </c>
      <c r="I42" s="32">
        <f t="shared" si="0"/>
        <v>190098</v>
      </c>
      <c r="J42" s="32">
        <v>8055</v>
      </c>
      <c r="K42" s="32">
        <v>182043</v>
      </c>
    </row>
    <row r="43" spans="1:11" ht="81" x14ac:dyDescent="0.25">
      <c r="A43" s="30" t="s">
        <v>31</v>
      </c>
      <c r="B43" s="30" t="s">
        <v>32</v>
      </c>
      <c r="C43" s="37">
        <v>227206</v>
      </c>
      <c r="D43" s="30" t="s">
        <v>256</v>
      </c>
      <c r="E43" s="30" t="s">
        <v>257</v>
      </c>
      <c r="F43" s="31">
        <v>45778</v>
      </c>
      <c r="G43" s="31">
        <v>45828</v>
      </c>
      <c r="H43" s="30" t="s">
        <v>258</v>
      </c>
      <c r="I43" s="32">
        <f t="shared" si="0"/>
        <v>33925</v>
      </c>
      <c r="J43" s="32">
        <v>0</v>
      </c>
      <c r="K43" s="32">
        <v>33925</v>
      </c>
    </row>
    <row r="44" spans="1:11" ht="60.75" x14ac:dyDescent="0.25">
      <c r="A44" s="30" t="s">
        <v>35</v>
      </c>
      <c r="B44" s="30" t="s">
        <v>36</v>
      </c>
      <c r="C44" s="37">
        <v>228702</v>
      </c>
      <c r="D44" s="30" t="s">
        <v>185</v>
      </c>
      <c r="E44" s="30" t="s">
        <v>259</v>
      </c>
      <c r="F44" s="31">
        <v>45812</v>
      </c>
      <c r="G44" s="31">
        <v>45820</v>
      </c>
      <c r="H44" s="30" t="s">
        <v>260</v>
      </c>
      <c r="I44" s="32">
        <f t="shared" si="0"/>
        <v>11800</v>
      </c>
      <c r="J44" s="32">
        <v>2800</v>
      </c>
      <c r="K44" s="32">
        <v>9000</v>
      </c>
    </row>
    <row r="45" spans="1:11" ht="60.75" x14ac:dyDescent="0.25">
      <c r="A45" s="30" t="s">
        <v>261</v>
      </c>
      <c r="B45" s="30" t="s">
        <v>262</v>
      </c>
      <c r="C45" s="37">
        <v>237104</v>
      </c>
      <c r="D45" s="30" t="s">
        <v>263</v>
      </c>
      <c r="E45" s="30" t="s">
        <v>264</v>
      </c>
      <c r="F45" s="31">
        <v>45806</v>
      </c>
      <c r="G45" s="31">
        <v>45807</v>
      </c>
      <c r="H45" s="30" t="s">
        <v>265</v>
      </c>
      <c r="I45" s="32">
        <f t="shared" si="0"/>
        <v>30000</v>
      </c>
      <c r="J45" s="32">
        <v>0</v>
      </c>
      <c r="K45" s="32">
        <v>30000</v>
      </c>
    </row>
    <row r="46" spans="1:11" ht="60.75" x14ac:dyDescent="0.25">
      <c r="A46" s="30" t="s">
        <v>261</v>
      </c>
      <c r="B46" s="30" t="s">
        <v>262</v>
      </c>
      <c r="C46" s="37">
        <v>237104</v>
      </c>
      <c r="D46" s="30" t="s">
        <v>263</v>
      </c>
      <c r="E46" s="30" t="s">
        <v>266</v>
      </c>
      <c r="F46" s="31">
        <v>45824</v>
      </c>
      <c r="G46" s="31">
        <v>45835</v>
      </c>
      <c r="H46" s="30" t="s">
        <v>267</v>
      </c>
      <c r="I46" s="32">
        <f t="shared" si="0"/>
        <v>30000</v>
      </c>
      <c r="J46" s="32">
        <v>0</v>
      </c>
      <c r="K46" s="32">
        <v>30000</v>
      </c>
    </row>
    <row r="47" spans="1:11" ht="40.5" x14ac:dyDescent="0.25">
      <c r="A47" s="30" t="s">
        <v>37</v>
      </c>
      <c r="B47" s="30" t="s">
        <v>38</v>
      </c>
      <c r="C47" s="37">
        <v>224301</v>
      </c>
      <c r="D47" s="30" t="s">
        <v>39</v>
      </c>
      <c r="E47" s="30" t="s">
        <v>268</v>
      </c>
      <c r="F47" s="31">
        <v>45811</v>
      </c>
      <c r="G47" s="31">
        <v>45825</v>
      </c>
      <c r="H47" s="30" t="s">
        <v>269</v>
      </c>
      <c r="I47" s="32">
        <f t="shared" si="0"/>
        <v>219017.07</v>
      </c>
      <c r="J47" s="32">
        <v>9280.3799999999992</v>
      </c>
      <c r="K47" s="32">
        <v>209736.69</v>
      </c>
    </row>
    <row r="48" spans="1:11" ht="40.5" x14ac:dyDescent="0.25">
      <c r="A48" s="30" t="s">
        <v>37</v>
      </c>
      <c r="B48" s="30" t="s">
        <v>38</v>
      </c>
      <c r="C48" s="37">
        <v>224301</v>
      </c>
      <c r="D48" s="30" t="s">
        <v>39</v>
      </c>
      <c r="E48" s="30" t="s">
        <v>270</v>
      </c>
      <c r="F48" s="31">
        <v>45779</v>
      </c>
      <c r="G48" s="31">
        <v>45825</v>
      </c>
      <c r="H48" s="30" t="s">
        <v>271</v>
      </c>
      <c r="I48" s="32">
        <f t="shared" si="0"/>
        <v>218384.07</v>
      </c>
      <c r="J48" s="33">
        <v>9253.56</v>
      </c>
      <c r="K48" s="33">
        <v>209130.51</v>
      </c>
    </row>
    <row r="49" spans="1:11" ht="60.75" x14ac:dyDescent="0.25">
      <c r="A49" s="30" t="s">
        <v>40</v>
      </c>
      <c r="B49" s="30" t="s">
        <v>41</v>
      </c>
      <c r="C49" s="37">
        <v>221501</v>
      </c>
      <c r="D49" s="30" t="s">
        <v>21</v>
      </c>
      <c r="E49" s="30" t="s">
        <v>42</v>
      </c>
      <c r="F49" s="31">
        <v>45743</v>
      </c>
      <c r="G49" s="31">
        <v>45775</v>
      </c>
      <c r="H49" s="30" t="s">
        <v>272</v>
      </c>
      <c r="I49" s="32">
        <f t="shared" si="0"/>
        <v>112525.8</v>
      </c>
      <c r="J49" s="33">
        <v>0</v>
      </c>
      <c r="K49" s="33">
        <v>112525.8</v>
      </c>
    </row>
    <row r="50" spans="1:11" ht="60.75" x14ac:dyDescent="0.25">
      <c r="A50" s="30" t="s">
        <v>40</v>
      </c>
      <c r="B50" s="30" t="s">
        <v>41</v>
      </c>
      <c r="C50" s="37">
        <v>221501</v>
      </c>
      <c r="D50" s="30" t="s">
        <v>21</v>
      </c>
      <c r="E50" s="30" t="s">
        <v>43</v>
      </c>
      <c r="F50" s="31">
        <v>45743</v>
      </c>
      <c r="G50" s="31">
        <v>45775</v>
      </c>
      <c r="H50" s="30" t="s">
        <v>273</v>
      </c>
      <c r="I50" s="32">
        <f t="shared" si="0"/>
        <v>2669.6</v>
      </c>
      <c r="J50" s="32">
        <v>0</v>
      </c>
      <c r="K50" s="32">
        <v>2669.6</v>
      </c>
    </row>
    <row r="51" spans="1:11" ht="60.75" x14ac:dyDescent="0.25">
      <c r="A51" s="30" t="s">
        <v>40</v>
      </c>
      <c r="B51" s="30" t="s">
        <v>41</v>
      </c>
      <c r="C51" s="37">
        <v>221501</v>
      </c>
      <c r="D51" s="30" t="s">
        <v>21</v>
      </c>
      <c r="E51" s="30" t="s">
        <v>274</v>
      </c>
      <c r="F51" s="31">
        <v>45804</v>
      </c>
      <c r="G51" s="31">
        <v>45825</v>
      </c>
      <c r="H51" s="30" t="s">
        <v>275</v>
      </c>
      <c r="I51" s="32">
        <f t="shared" si="0"/>
        <v>1157191.78</v>
      </c>
      <c r="J51" s="32">
        <v>0</v>
      </c>
      <c r="K51" s="32">
        <v>1157191.78</v>
      </c>
    </row>
    <row r="52" spans="1:11" ht="60.75" x14ac:dyDescent="0.25">
      <c r="A52" s="30" t="s">
        <v>40</v>
      </c>
      <c r="B52" s="30" t="s">
        <v>41</v>
      </c>
      <c r="C52" s="37">
        <v>221501</v>
      </c>
      <c r="D52" s="30" t="s">
        <v>21</v>
      </c>
      <c r="E52" s="30" t="s">
        <v>276</v>
      </c>
      <c r="F52" s="31">
        <v>45804</v>
      </c>
      <c r="G52" s="31">
        <v>45825</v>
      </c>
      <c r="H52" s="30" t="s">
        <v>277</v>
      </c>
      <c r="I52" s="32">
        <f t="shared" si="0"/>
        <v>1442691.31</v>
      </c>
      <c r="J52" s="32">
        <v>0</v>
      </c>
      <c r="K52" s="32">
        <v>1442691.31</v>
      </c>
    </row>
    <row r="53" spans="1:11" ht="60.75" x14ac:dyDescent="0.25">
      <c r="A53" s="30" t="s">
        <v>40</v>
      </c>
      <c r="B53" s="30" t="s">
        <v>41</v>
      </c>
      <c r="C53" s="37">
        <v>225302</v>
      </c>
      <c r="D53" s="30" t="s">
        <v>22</v>
      </c>
      <c r="E53" s="30" t="s">
        <v>278</v>
      </c>
      <c r="F53" s="31">
        <v>45804</v>
      </c>
      <c r="G53" s="31">
        <v>45825</v>
      </c>
      <c r="H53" s="30" t="s">
        <v>279</v>
      </c>
      <c r="I53" s="32">
        <f>+K53+J53</f>
        <v>564569.69999999995</v>
      </c>
      <c r="J53" s="32">
        <v>0</v>
      </c>
      <c r="K53" s="32">
        <v>564569.69999999995</v>
      </c>
    </row>
    <row r="54" spans="1:11" ht="60.75" x14ac:dyDescent="0.25">
      <c r="A54" s="30" t="s">
        <v>40</v>
      </c>
      <c r="B54" s="30" t="s">
        <v>41</v>
      </c>
      <c r="C54" s="37">
        <v>221501</v>
      </c>
      <c r="D54" s="30" t="s">
        <v>21</v>
      </c>
      <c r="E54" s="30" t="s">
        <v>280</v>
      </c>
      <c r="F54" s="31"/>
      <c r="G54" s="31"/>
      <c r="H54" s="30" t="s">
        <v>281</v>
      </c>
      <c r="I54" s="32">
        <f>+K54+J54</f>
        <v>-4054.55</v>
      </c>
      <c r="J54" s="32">
        <v>0</v>
      </c>
      <c r="K54" s="32">
        <v>-4054.55</v>
      </c>
    </row>
    <row r="55" spans="1:11" ht="81" x14ac:dyDescent="0.25">
      <c r="A55" s="30" t="s">
        <v>282</v>
      </c>
      <c r="B55" s="30" t="s">
        <v>283</v>
      </c>
      <c r="C55" s="37">
        <v>227206</v>
      </c>
      <c r="D55" s="30" t="s">
        <v>256</v>
      </c>
      <c r="E55" s="30" t="s">
        <v>284</v>
      </c>
      <c r="F55" s="31">
        <v>45820</v>
      </c>
      <c r="G55" s="31">
        <v>45831</v>
      </c>
      <c r="H55" s="30" t="s">
        <v>285</v>
      </c>
      <c r="I55" s="32">
        <f>+K55+J55</f>
        <v>23696.82</v>
      </c>
      <c r="J55" s="32">
        <v>0</v>
      </c>
      <c r="K55" s="32">
        <v>23696.82</v>
      </c>
    </row>
    <row r="56" spans="1:11" ht="60.75" x14ac:dyDescent="0.25">
      <c r="A56" s="30" t="s">
        <v>44</v>
      </c>
      <c r="B56" s="30" t="s">
        <v>45</v>
      </c>
      <c r="C56" s="37">
        <v>221501</v>
      </c>
      <c r="D56" s="30" t="s">
        <v>21</v>
      </c>
      <c r="E56" s="30" t="s">
        <v>286</v>
      </c>
      <c r="F56" s="31">
        <v>45805</v>
      </c>
      <c r="G56" s="31">
        <v>45825</v>
      </c>
      <c r="H56" s="30" t="s">
        <v>204</v>
      </c>
      <c r="I56" s="32">
        <f t="shared" si="0"/>
        <v>757118.17</v>
      </c>
      <c r="J56" s="32">
        <v>0</v>
      </c>
      <c r="K56" s="32">
        <v>757118.17</v>
      </c>
    </row>
    <row r="57" spans="1:11" ht="60.75" x14ac:dyDescent="0.25">
      <c r="A57" s="30" t="s">
        <v>287</v>
      </c>
      <c r="B57" s="30" t="s">
        <v>288</v>
      </c>
      <c r="C57" s="37">
        <v>228702</v>
      </c>
      <c r="D57" s="30" t="s">
        <v>185</v>
      </c>
      <c r="E57" s="30" t="s">
        <v>289</v>
      </c>
      <c r="F57" s="31">
        <v>45812</v>
      </c>
      <c r="G57" s="31">
        <v>45820</v>
      </c>
      <c r="H57" s="30" t="s">
        <v>290</v>
      </c>
      <c r="I57" s="32">
        <f t="shared" si="0"/>
        <v>59000</v>
      </c>
      <c r="J57" s="32">
        <v>14000</v>
      </c>
      <c r="K57" s="32">
        <v>45000</v>
      </c>
    </row>
    <row r="58" spans="1:11" ht="81" x14ac:dyDescent="0.25">
      <c r="A58" s="30" t="s">
        <v>46</v>
      </c>
      <c r="B58" s="30" t="s">
        <v>47</v>
      </c>
      <c r="C58" s="37">
        <v>227206</v>
      </c>
      <c r="D58" s="30" t="s">
        <v>256</v>
      </c>
      <c r="E58" s="30" t="s">
        <v>291</v>
      </c>
      <c r="F58" s="31">
        <v>45814</v>
      </c>
      <c r="G58" s="31">
        <v>45831</v>
      </c>
      <c r="H58" s="30" t="s">
        <v>292</v>
      </c>
      <c r="I58" s="32">
        <f t="shared" si="0"/>
        <v>15666.27</v>
      </c>
      <c r="J58" s="32">
        <v>4425.5</v>
      </c>
      <c r="K58" s="32">
        <v>11240.77</v>
      </c>
    </row>
    <row r="59" spans="1:11" ht="60.75" x14ac:dyDescent="0.25">
      <c r="A59" s="30" t="s">
        <v>293</v>
      </c>
      <c r="B59" s="30" t="s">
        <v>294</v>
      </c>
      <c r="C59" s="37">
        <v>241401</v>
      </c>
      <c r="D59" s="30" t="s">
        <v>34</v>
      </c>
      <c r="E59" s="30" t="s">
        <v>295</v>
      </c>
      <c r="F59" s="31">
        <v>45796</v>
      </c>
      <c r="G59" s="31">
        <v>45832</v>
      </c>
      <c r="H59" s="30" t="s">
        <v>296</v>
      </c>
      <c r="I59" s="32">
        <f t="shared" si="0"/>
        <v>246495</v>
      </c>
      <c r="J59" s="32">
        <v>0</v>
      </c>
      <c r="K59" s="32">
        <v>246495</v>
      </c>
    </row>
    <row r="60" spans="1:11" ht="81" x14ac:dyDescent="0.25">
      <c r="A60" s="30" t="s">
        <v>297</v>
      </c>
      <c r="B60" s="30" t="s">
        <v>298</v>
      </c>
      <c r="C60" s="37">
        <v>228702</v>
      </c>
      <c r="D60" s="30" t="s">
        <v>185</v>
      </c>
      <c r="E60" s="30" t="s">
        <v>299</v>
      </c>
      <c r="F60" s="31">
        <v>45813</v>
      </c>
      <c r="G60" s="31">
        <v>45825</v>
      </c>
      <c r="H60" s="30" t="s">
        <v>300</v>
      </c>
      <c r="I60" s="32">
        <f t="shared" si="0"/>
        <v>4720</v>
      </c>
      <c r="J60" s="32">
        <v>1120</v>
      </c>
      <c r="K60" s="32">
        <v>3600</v>
      </c>
    </row>
    <row r="61" spans="1:11" ht="81" x14ac:dyDescent="0.25">
      <c r="A61" s="30" t="s">
        <v>297</v>
      </c>
      <c r="B61" s="30" t="s">
        <v>298</v>
      </c>
      <c r="C61" s="37">
        <v>228702</v>
      </c>
      <c r="D61" s="30" t="s">
        <v>185</v>
      </c>
      <c r="E61" s="30" t="s">
        <v>301</v>
      </c>
      <c r="F61" s="31">
        <v>45825</v>
      </c>
      <c r="G61" s="31">
        <v>45838</v>
      </c>
      <c r="H61" s="30" t="s">
        <v>300</v>
      </c>
      <c r="I61" s="32">
        <f t="shared" si="0"/>
        <v>4720</v>
      </c>
      <c r="J61" s="32">
        <v>1120</v>
      </c>
      <c r="K61" s="32">
        <v>3600</v>
      </c>
    </row>
    <row r="62" spans="1:11" ht="60.75" x14ac:dyDescent="0.25">
      <c r="A62" s="30" t="s">
        <v>302</v>
      </c>
      <c r="B62" s="30" t="s">
        <v>303</v>
      </c>
      <c r="C62" s="37">
        <v>225101</v>
      </c>
      <c r="D62" s="30" t="s">
        <v>26</v>
      </c>
      <c r="E62" s="30" t="s">
        <v>304</v>
      </c>
      <c r="F62" s="31">
        <v>45754</v>
      </c>
      <c r="G62" s="31">
        <v>45825</v>
      </c>
      <c r="H62" s="30" t="s">
        <v>305</v>
      </c>
      <c r="I62" s="32">
        <f t="shared" si="0"/>
        <v>240000</v>
      </c>
      <c r="J62" s="32">
        <v>56949.15</v>
      </c>
      <c r="K62" s="32">
        <v>183050.85</v>
      </c>
    </row>
    <row r="63" spans="1:11" ht="81" x14ac:dyDescent="0.25">
      <c r="A63" s="30" t="s">
        <v>306</v>
      </c>
      <c r="B63" s="30" t="s">
        <v>307</v>
      </c>
      <c r="C63" s="37">
        <v>227206</v>
      </c>
      <c r="D63" s="30" t="s">
        <v>256</v>
      </c>
      <c r="E63" s="30" t="s">
        <v>308</v>
      </c>
      <c r="F63" s="31">
        <v>45769</v>
      </c>
      <c r="G63" s="31">
        <v>45828</v>
      </c>
      <c r="H63" s="30" t="s">
        <v>292</v>
      </c>
      <c r="I63" s="32">
        <f t="shared" si="0"/>
        <v>27693.22</v>
      </c>
      <c r="J63" s="32">
        <v>0</v>
      </c>
      <c r="K63" s="32">
        <v>27693.22</v>
      </c>
    </row>
    <row r="64" spans="1:11" ht="60.75" x14ac:dyDescent="0.25">
      <c r="A64" s="30" t="s">
        <v>50</v>
      </c>
      <c r="B64" s="30" t="s">
        <v>51</v>
      </c>
      <c r="C64" s="37">
        <v>221701</v>
      </c>
      <c r="D64" s="30" t="s">
        <v>48</v>
      </c>
      <c r="E64" s="30" t="s">
        <v>309</v>
      </c>
      <c r="F64" s="31">
        <v>45809</v>
      </c>
      <c r="G64" s="31">
        <v>45826</v>
      </c>
      <c r="H64" s="30" t="s">
        <v>310</v>
      </c>
      <c r="I64" s="32">
        <f t="shared" si="0"/>
        <v>8460</v>
      </c>
      <c r="J64" s="32">
        <v>0</v>
      </c>
      <c r="K64" s="32">
        <v>8460</v>
      </c>
    </row>
    <row r="65" spans="1:11" ht="60.75" x14ac:dyDescent="0.25">
      <c r="A65" s="30" t="s">
        <v>52</v>
      </c>
      <c r="B65" s="30" t="s">
        <v>53</v>
      </c>
      <c r="C65" s="37">
        <v>265201</v>
      </c>
      <c r="D65" s="30" t="s">
        <v>135</v>
      </c>
      <c r="E65" s="30" t="s">
        <v>151</v>
      </c>
      <c r="F65" s="31">
        <v>45743</v>
      </c>
      <c r="G65" s="31">
        <v>45838</v>
      </c>
      <c r="H65" s="30" t="s">
        <v>311</v>
      </c>
      <c r="I65" s="32">
        <f t="shared" si="0"/>
        <v>247800</v>
      </c>
      <c r="J65" s="32">
        <v>10500</v>
      </c>
      <c r="K65" s="32">
        <v>237300</v>
      </c>
    </row>
    <row r="66" spans="1:11" ht="40.5" x14ac:dyDescent="0.25">
      <c r="A66" s="30" t="s">
        <v>55</v>
      </c>
      <c r="B66" s="30" t="s">
        <v>56</v>
      </c>
      <c r="C66" s="37">
        <v>228702</v>
      </c>
      <c r="D66" s="30" t="s">
        <v>185</v>
      </c>
      <c r="E66" s="30" t="s">
        <v>33</v>
      </c>
      <c r="F66" s="31">
        <v>45821</v>
      </c>
      <c r="G66" s="31">
        <v>45838</v>
      </c>
      <c r="H66" s="30" t="s">
        <v>312</v>
      </c>
      <c r="I66" s="32">
        <f t="shared" si="0"/>
        <v>4720</v>
      </c>
      <c r="J66" s="32">
        <v>1120</v>
      </c>
      <c r="K66" s="32">
        <v>3600</v>
      </c>
    </row>
    <row r="67" spans="1:11" ht="40.5" x14ac:dyDescent="0.25">
      <c r="A67" s="30" t="s">
        <v>313</v>
      </c>
      <c r="B67" s="30" t="s">
        <v>314</v>
      </c>
      <c r="C67" s="37">
        <v>228702</v>
      </c>
      <c r="D67" s="30" t="s">
        <v>185</v>
      </c>
      <c r="E67" s="30" t="s">
        <v>315</v>
      </c>
      <c r="F67" s="31">
        <v>45824</v>
      </c>
      <c r="G67" s="31">
        <v>45838</v>
      </c>
      <c r="H67" s="30" t="s">
        <v>312</v>
      </c>
      <c r="I67" s="32">
        <f t="shared" si="0"/>
        <v>87320</v>
      </c>
      <c r="J67" s="32">
        <v>20720</v>
      </c>
      <c r="K67" s="32">
        <v>66600</v>
      </c>
    </row>
    <row r="68" spans="1:11" ht="40.5" x14ac:dyDescent="0.25">
      <c r="A68" s="35" t="s">
        <v>313</v>
      </c>
      <c r="B68" s="30" t="s">
        <v>314</v>
      </c>
      <c r="C68" s="37">
        <v>228702</v>
      </c>
      <c r="D68" s="30" t="s">
        <v>185</v>
      </c>
      <c r="E68" s="30" t="s">
        <v>316</v>
      </c>
      <c r="F68" s="31">
        <v>45824</v>
      </c>
      <c r="G68" s="31">
        <v>45838</v>
      </c>
      <c r="H68" s="30" t="s">
        <v>312</v>
      </c>
      <c r="I68" s="32">
        <f t="shared" si="0"/>
        <v>87320</v>
      </c>
      <c r="J68" s="32">
        <v>20720</v>
      </c>
      <c r="K68" s="32">
        <v>66600</v>
      </c>
    </row>
    <row r="69" spans="1:11" ht="40.5" x14ac:dyDescent="0.25">
      <c r="A69" s="35" t="s">
        <v>313</v>
      </c>
      <c r="B69" s="30" t="s">
        <v>314</v>
      </c>
      <c r="C69" s="37">
        <v>228702</v>
      </c>
      <c r="D69" s="30" t="s">
        <v>185</v>
      </c>
      <c r="E69" s="30" t="s">
        <v>317</v>
      </c>
      <c r="F69" s="31">
        <v>45824</v>
      </c>
      <c r="G69" s="31">
        <v>45838</v>
      </c>
      <c r="H69" s="30" t="s">
        <v>312</v>
      </c>
      <c r="I69" s="32">
        <f t="shared" si="0"/>
        <v>43660</v>
      </c>
      <c r="J69" s="32">
        <v>10360</v>
      </c>
      <c r="K69" s="32">
        <v>33300</v>
      </c>
    </row>
    <row r="70" spans="1:11" ht="40.5" x14ac:dyDescent="0.25">
      <c r="A70" s="35" t="s">
        <v>313</v>
      </c>
      <c r="B70" s="30" t="s">
        <v>314</v>
      </c>
      <c r="C70" s="37">
        <v>228702</v>
      </c>
      <c r="D70" s="30" t="s">
        <v>185</v>
      </c>
      <c r="E70" s="30" t="s">
        <v>318</v>
      </c>
      <c r="F70" s="31">
        <v>45824</v>
      </c>
      <c r="G70" s="31">
        <v>45838</v>
      </c>
      <c r="H70" s="30" t="s">
        <v>312</v>
      </c>
      <c r="I70" s="32">
        <f t="shared" si="0"/>
        <v>43660</v>
      </c>
      <c r="J70" s="32">
        <v>10360</v>
      </c>
      <c r="K70" s="32">
        <v>33300</v>
      </c>
    </row>
    <row r="71" spans="1:11" ht="81" x14ac:dyDescent="0.25">
      <c r="A71" s="35" t="s">
        <v>319</v>
      </c>
      <c r="B71" s="30" t="s">
        <v>320</v>
      </c>
      <c r="C71" s="37">
        <v>228702</v>
      </c>
      <c r="D71" s="30" t="s">
        <v>185</v>
      </c>
      <c r="E71" s="30" t="s">
        <v>321</v>
      </c>
      <c r="F71" s="31">
        <v>45811</v>
      </c>
      <c r="G71" s="31">
        <v>45820</v>
      </c>
      <c r="H71" s="30" t="s">
        <v>322</v>
      </c>
      <c r="I71" s="32">
        <f t="shared" si="0"/>
        <v>21830</v>
      </c>
      <c r="J71" s="32">
        <v>5180</v>
      </c>
      <c r="K71" s="32">
        <v>16650</v>
      </c>
    </row>
    <row r="72" spans="1:11" ht="60.75" x14ac:dyDescent="0.25">
      <c r="A72" s="35" t="s">
        <v>323</v>
      </c>
      <c r="B72" s="30" t="s">
        <v>324</v>
      </c>
      <c r="C72" s="37">
        <v>236306</v>
      </c>
      <c r="D72" s="30" t="s">
        <v>325</v>
      </c>
      <c r="E72" s="30" t="s">
        <v>154</v>
      </c>
      <c r="F72" s="31">
        <v>45819</v>
      </c>
      <c r="G72" s="31">
        <v>45832</v>
      </c>
      <c r="H72" s="30" t="s">
        <v>326</v>
      </c>
      <c r="I72" s="32">
        <f t="shared" si="0"/>
        <v>247999.96</v>
      </c>
      <c r="J72" s="32">
        <v>21857.62</v>
      </c>
      <c r="K72" s="32">
        <v>226142.34</v>
      </c>
    </row>
    <row r="73" spans="1:11" ht="60.75" x14ac:dyDescent="0.25">
      <c r="A73" s="35" t="s">
        <v>327</v>
      </c>
      <c r="B73" s="30" t="s">
        <v>328</v>
      </c>
      <c r="C73" s="37">
        <v>228702</v>
      </c>
      <c r="D73" s="30" t="s">
        <v>185</v>
      </c>
      <c r="E73" s="30" t="s">
        <v>329</v>
      </c>
      <c r="F73" s="31">
        <v>45812</v>
      </c>
      <c r="G73" s="31">
        <v>45820</v>
      </c>
      <c r="H73" s="30" t="s">
        <v>330</v>
      </c>
      <c r="I73" s="32">
        <f t="shared" ref="I73:I136" si="1">+K73+J73</f>
        <v>21830</v>
      </c>
      <c r="J73" s="32">
        <v>5180</v>
      </c>
      <c r="K73" s="32">
        <v>16650</v>
      </c>
    </row>
    <row r="74" spans="1:11" ht="60.75" x14ac:dyDescent="0.25">
      <c r="A74" s="35" t="s">
        <v>327</v>
      </c>
      <c r="B74" s="30" t="s">
        <v>328</v>
      </c>
      <c r="C74" s="37">
        <v>228702</v>
      </c>
      <c r="D74" s="30" t="s">
        <v>185</v>
      </c>
      <c r="E74" s="30" t="s">
        <v>331</v>
      </c>
      <c r="F74" s="31">
        <v>45812</v>
      </c>
      <c r="G74" s="31">
        <v>45820</v>
      </c>
      <c r="H74" s="30" t="s">
        <v>332</v>
      </c>
      <c r="I74" s="32">
        <f t="shared" si="1"/>
        <v>21830</v>
      </c>
      <c r="J74" s="32">
        <v>5180</v>
      </c>
      <c r="K74" s="32">
        <v>16650</v>
      </c>
    </row>
    <row r="75" spans="1:11" ht="60.75" x14ac:dyDescent="0.25">
      <c r="A75" s="35" t="s">
        <v>327</v>
      </c>
      <c r="B75" s="30" t="s">
        <v>328</v>
      </c>
      <c r="C75" s="37">
        <v>228702</v>
      </c>
      <c r="D75" s="30" t="s">
        <v>185</v>
      </c>
      <c r="E75" s="30" t="s">
        <v>333</v>
      </c>
      <c r="F75" s="31">
        <v>45812</v>
      </c>
      <c r="G75" s="31">
        <v>45820</v>
      </c>
      <c r="H75" s="30" t="s">
        <v>334</v>
      </c>
      <c r="I75" s="32">
        <f t="shared" si="1"/>
        <v>43660</v>
      </c>
      <c r="J75" s="32">
        <v>10360</v>
      </c>
      <c r="K75" s="32">
        <v>33300</v>
      </c>
    </row>
    <row r="76" spans="1:11" ht="60.75" x14ac:dyDescent="0.25">
      <c r="A76" s="35" t="s">
        <v>59</v>
      </c>
      <c r="B76" s="30" t="s">
        <v>60</v>
      </c>
      <c r="C76" s="37">
        <v>228702</v>
      </c>
      <c r="D76" s="30" t="s">
        <v>185</v>
      </c>
      <c r="E76" s="30" t="s">
        <v>335</v>
      </c>
      <c r="F76" s="31">
        <v>45819</v>
      </c>
      <c r="G76" s="31">
        <v>45838</v>
      </c>
      <c r="H76" s="30" t="s">
        <v>17</v>
      </c>
      <c r="I76" s="32">
        <f t="shared" si="1"/>
        <v>5900</v>
      </c>
      <c r="J76" s="32">
        <v>1400</v>
      </c>
      <c r="K76" s="32">
        <v>4500</v>
      </c>
    </row>
    <row r="77" spans="1:11" ht="60.75" x14ac:dyDescent="0.25">
      <c r="A77" s="35" t="s">
        <v>61</v>
      </c>
      <c r="B77" s="30" t="s">
        <v>62</v>
      </c>
      <c r="C77" s="37">
        <v>241401</v>
      </c>
      <c r="D77" s="30" t="s">
        <v>34</v>
      </c>
      <c r="E77" s="30" t="s">
        <v>336</v>
      </c>
      <c r="F77" s="31">
        <v>45807</v>
      </c>
      <c r="G77" s="31">
        <v>45828</v>
      </c>
      <c r="H77" s="30" t="s">
        <v>337</v>
      </c>
      <c r="I77" s="32">
        <f t="shared" si="1"/>
        <v>10230</v>
      </c>
      <c r="J77" s="32">
        <v>511.5</v>
      </c>
      <c r="K77" s="32">
        <v>9718.5</v>
      </c>
    </row>
    <row r="78" spans="1:11" ht="81" x14ac:dyDescent="0.25">
      <c r="A78" s="35" t="s">
        <v>338</v>
      </c>
      <c r="B78" s="30" t="s">
        <v>339</v>
      </c>
      <c r="C78" s="37">
        <v>241401</v>
      </c>
      <c r="D78" s="30" t="s">
        <v>34</v>
      </c>
      <c r="E78" s="30" t="s">
        <v>340</v>
      </c>
      <c r="F78" s="31">
        <v>45798</v>
      </c>
      <c r="G78" s="31">
        <v>45828</v>
      </c>
      <c r="H78" s="30" t="s">
        <v>341</v>
      </c>
      <c r="I78" s="32">
        <f t="shared" si="1"/>
        <v>71529.41</v>
      </c>
      <c r="J78" s="32">
        <v>0</v>
      </c>
      <c r="K78" s="32">
        <v>71529.41</v>
      </c>
    </row>
    <row r="79" spans="1:11" ht="60.75" x14ac:dyDescent="0.25">
      <c r="A79" s="35" t="s">
        <v>63</v>
      </c>
      <c r="B79" s="30" t="s">
        <v>64</v>
      </c>
      <c r="C79" s="37">
        <v>241401</v>
      </c>
      <c r="D79" s="30" t="s">
        <v>34</v>
      </c>
      <c r="E79" s="30" t="s">
        <v>342</v>
      </c>
      <c r="F79" s="31">
        <v>45813</v>
      </c>
      <c r="G79" s="31">
        <v>45835</v>
      </c>
      <c r="H79" s="30" t="s">
        <v>343</v>
      </c>
      <c r="I79" s="32">
        <f t="shared" si="1"/>
        <v>74275</v>
      </c>
      <c r="J79" s="32">
        <v>0</v>
      </c>
      <c r="K79" s="32">
        <v>74275</v>
      </c>
    </row>
    <row r="80" spans="1:11" ht="81" x14ac:dyDescent="0.25">
      <c r="A80" s="35" t="s">
        <v>344</v>
      </c>
      <c r="B80" s="30" t="s">
        <v>345</v>
      </c>
      <c r="C80" s="37">
        <v>241401</v>
      </c>
      <c r="D80" s="30" t="s">
        <v>34</v>
      </c>
      <c r="E80" s="30" t="s">
        <v>346</v>
      </c>
      <c r="F80" s="31">
        <v>45812</v>
      </c>
      <c r="G80" s="31">
        <v>45828</v>
      </c>
      <c r="H80" s="30" t="s">
        <v>347</v>
      </c>
      <c r="I80" s="32">
        <f t="shared" si="1"/>
        <v>75210</v>
      </c>
      <c r="J80" s="32">
        <v>0</v>
      </c>
      <c r="K80" s="32">
        <v>75210</v>
      </c>
    </row>
    <row r="81" spans="1:11" ht="81" x14ac:dyDescent="0.25">
      <c r="A81" s="35" t="s">
        <v>344</v>
      </c>
      <c r="B81" s="30" t="s">
        <v>345</v>
      </c>
      <c r="C81" s="37">
        <v>241401</v>
      </c>
      <c r="D81" s="30" t="s">
        <v>34</v>
      </c>
      <c r="E81" s="30" t="s">
        <v>348</v>
      </c>
      <c r="F81" s="31">
        <v>45812</v>
      </c>
      <c r="G81" s="31">
        <v>45828</v>
      </c>
      <c r="H81" s="30" t="s">
        <v>349</v>
      </c>
      <c r="I81" s="32">
        <f t="shared" si="1"/>
        <v>75210</v>
      </c>
      <c r="J81" s="32">
        <v>0</v>
      </c>
      <c r="K81" s="32">
        <v>75210</v>
      </c>
    </row>
    <row r="82" spans="1:11" ht="81" x14ac:dyDescent="0.25">
      <c r="A82" s="35" t="s">
        <v>344</v>
      </c>
      <c r="B82" s="30" t="s">
        <v>345</v>
      </c>
      <c r="C82" s="37">
        <v>241401</v>
      </c>
      <c r="D82" s="30" t="s">
        <v>34</v>
      </c>
      <c r="E82" s="30" t="s">
        <v>350</v>
      </c>
      <c r="F82" s="31">
        <v>45812</v>
      </c>
      <c r="G82" s="31">
        <v>45828</v>
      </c>
      <c r="H82" s="30" t="s">
        <v>351</v>
      </c>
      <c r="I82" s="32">
        <f t="shared" si="1"/>
        <v>78710</v>
      </c>
      <c r="J82" s="32">
        <v>0</v>
      </c>
      <c r="K82" s="32">
        <v>78710</v>
      </c>
    </row>
    <row r="83" spans="1:11" ht="60.75" x14ac:dyDescent="0.25">
      <c r="A83" s="35" t="s">
        <v>65</v>
      </c>
      <c r="B83" s="30" t="s">
        <v>66</v>
      </c>
      <c r="C83" s="37">
        <v>241401</v>
      </c>
      <c r="D83" s="30" t="s">
        <v>34</v>
      </c>
      <c r="E83" s="30" t="s">
        <v>352</v>
      </c>
      <c r="F83" s="31">
        <v>45800</v>
      </c>
      <c r="G83" s="31">
        <v>45835</v>
      </c>
      <c r="H83" s="30" t="s">
        <v>353</v>
      </c>
      <c r="I83" s="32">
        <f t="shared" si="1"/>
        <v>58900</v>
      </c>
      <c r="J83" s="32">
        <v>0</v>
      </c>
      <c r="K83" s="32">
        <v>58900</v>
      </c>
    </row>
    <row r="84" spans="1:11" ht="60.75" x14ac:dyDescent="0.25">
      <c r="A84" s="35" t="s">
        <v>67</v>
      </c>
      <c r="B84" s="30" t="s">
        <v>68</v>
      </c>
      <c r="C84" s="37">
        <v>228704</v>
      </c>
      <c r="D84" s="30" t="s">
        <v>354</v>
      </c>
      <c r="E84" s="30" t="s">
        <v>355</v>
      </c>
      <c r="F84" s="31">
        <v>45813</v>
      </c>
      <c r="G84" s="31">
        <v>45835</v>
      </c>
      <c r="H84" s="30" t="s">
        <v>356</v>
      </c>
      <c r="I84" s="32">
        <f t="shared" si="1"/>
        <v>22737</v>
      </c>
      <c r="J84" s="32">
        <v>1136.8499999999999</v>
      </c>
      <c r="K84" s="32">
        <v>21600.15</v>
      </c>
    </row>
    <row r="85" spans="1:11" ht="81" x14ac:dyDescent="0.25">
      <c r="A85" s="35" t="s">
        <v>357</v>
      </c>
      <c r="B85" s="30" t="s">
        <v>358</v>
      </c>
      <c r="C85" s="37">
        <v>227206</v>
      </c>
      <c r="D85" s="30" t="s">
        <v>256</v>
      </c>
      <c r="E85" s="30" t="s">
        <v>359</v>
      </c>
      <c r="F85" s="31">
        <v>45804</v>
      </c>
      <c r="G85" s="31">
        <v>45819</v>
      </c>
      <c r="H85" s="30" t="s">
        <v>360</v>
      </c>
      <c r="I85" s="32">
        <f t="shared" si="1"/>
        <v>132189.74</v>
      </c>
      <c r="J85" s="32">
        <v>5601.26</v>
      </c>
      <c r="K85" s="32">
        <v>126588.48</v>
      </c>
    </row>
    <row r="86" spans="1:11" ht="81" x14ac:dyDescent="0.25">
      <c r="A86" s="35" t="s">
        <v>357</v>
      </c>
      <c r="B86" s="30" t="s">
        <v>358</v>
      </c>
      <c r="C86" s="37">
        <v>227206</v>
      </c>
      <c r="D86" s="30" t="s">
        <v>256</v>
      </c>
      <c r="E86" s="30" t="s">
        <v>361</v>
      </c>
      <c r="F86" s="31">
        <v>45804</v>
      </c>
      <c r="G86" s="31">
        <v>45819</v>
      </c>
      <c r="H86" s="30" t="s">
        <v>360</v>
      </c>
      <c r="I86" s="32">
        <f t="shared" si="1"/>
        <v>36734.300000000003</v>
      </c>
      <c r="J86" s="32">
        <v>1556.54</v>
      </c>
      <c r="K86" s="32">
        <v>35177.760000000002</v>
      </c>
    </row>
    <row r="87" spans="1:11" ht="81" x14ac:dyDescent="0.25">
      <c r="A87" s="35" t="s">
        <v>357</v>
      </c>
      <c r="B87" s="30" t="s">
        <v>358</v>
      </c>
      <c r="C87" s="37">
        <v>227206</v>
      </c>
      <c r="D87" s="30" t="s">
        <v>256</v>
      </c>
      <c r="E87" s="30" t="s">
        <v>362</v>
      </c>
      <c r="F87" s="31">
        <v>45804</v>
      </c>
      <c r="G87" s="31">
        <v>45819</v>
      </c>
      <c r="H87" s="30" t="s">
        <v>360</v>
      </c>
      <c r="I87" s="32">
        <f t="shared" si="1"/>
        <v>139753.75999999998</v>
      </c>
      <c r="J87" s="32">
        <v>5921.77</v>
      </c>
      <c r="K87" s="32">
        <v>133831.99</v>
      </c>
    </row>
    <row r="88" spans="1:11" ht="81" x14ac:dyDescent="0.25">
      <c r="A88" s="35" t="s">
        <v>357</v>
      </c>
      <c r="B88" s="30" t="s">
        <v>358</v>
      </c>
      <c r="C88" s="37">
        <v>227206</v>
      </c>
      <c r="D88" s="30" t="s">
        <v>256</v>
      </c>
      <c r="E88" s="30" t="s">
        <v>363</v>
      </c>
      <c r="F88" s="31">
        <v>45804</v>
      </c>
      <c r="G88" s="31">
        <v>45819</v>
      </c>
      <c r="H88" s="30" t="s">
        <v>360</v>
      </c>
      <c r="I88" s="32">
        <f t="shared" si="1"/>
        <v>24381.86</v>
      </c>
      <c r="J88" s="32">
        <v>1033.1300000000001</v>
      </c>
      <c r="K88" s="32">
        <v>23348.73</v>
      </c>
    </row>
    <row r="89" spans="1:11" ht="81" x14ac:dyDescent="0.25">
      <c r="A89" s="35" t="s">
        <v>357</v>
      </c>
      <c r="B89" s="30" t="s">
        <v>358</v>
      </c>
      <c r="C89" s="37">
        <v>227206</v>
      </c>
      <c r="D89" s="30" t="s">
        <v>256</v>
      </c>
      <c r="E89" s="30" t="s">
        <v>364</v>
      </c>
      <c r="F89" s="31">
        <v>45804</v>
      </c>
      <c r="G89" s="31">
        <v>45820</v>
      </c>
      <c r="H89" s="30" t="s">
        <v>360</v>
      </c>
      <c r="I89" s="32">
        <f t="shared" si="1"/>
        <v>9204</v>
      </c>
      <c r="J89" s="32">
        <v>390</v>
      </c>
      <c r="K89" s="32">
        <v>8814</v>
      </c>
    </row>
    <row r="90" spans="1:11" ht="81" x14ac:dyDescent="0.25">
      <c r="A90" s="35" t="s">
        <v>357</v>
      </c>
      <c r="B90" s="30" t="s">
        <v>358</v>
      </c>
      <c r="C90" s="37">
        <v>227206</v>
      </c>
      <c r="D90" s="30" t="s">
        <v>256</v>
      </c>
      <c r="E90" s="30" t="s">
        <v>365</v>
      </c>
      <c r="F90" s="31">
        <v>45804</v>
      </c>
      <c r="G90" s="31">
        <v>45820</v>
      </c>
      <c r="H90" s="30" t="s">
        <v>360</v>
      </c>
      <c r="I90" s="32">
        <f t="shared" si="1"/>
        <v>34230.689999999995</v>
      </c>
      <c r="J90" s="32">
        <v>1450.45</v>
      </c>
      <c r="K90" s="32">
        <v>32780.239999999998</v>
      </c>
    </row>
    <row r="91" spans="1:11" ht="40.5" x14ac:dyDescent="0.25">
      <c r="A91" s="35" t="s">
        <v>366</v>
      </c>
      <c r="B91" s="30" t="s">
        <v>367</v>
      </c>
      <c r="C91" s="37">
        <v>228702</v>
      </c>
      <c r="D91" s="30" t="s">
        <v>185</v>
      </c>
      <c r="E91" s="30" t="s">
        <v>368</v>
      </c>
      <c r="F91" s="31">
        <v>45812</v>
      </c>
      <c r="G91" s="31">
        <v>45820</v>
      </c>
      <c r="H91" s="30" t="s">
        <v>369</v>
      </c>
      <c r="I91" s="32">
        <f t="shared" si="1"/>
        <v>4720</v>
      </c>
      <c r="J91" s="32">
        <v>1120</v>
      </c>
      <c r="K91" s="32">
        <v>3600</v>
      </c>
    </row>
    <row r="92" spans="1:11" ht="60.75" x14ac:dyDescent="0.25">
      <c r="A92" s="35" t="s">
        <v>370</v>
      </c>
      <c r="B92" s="30" t="s">
        <v>371</v>
      </c>
      <c r="C92" s="37">
        <v>228702</v>
      </c>
      <c r="D92" s="30" t="s">
        <v>185</v>
      </c>
      <c r="E92" s="30" t="s">
        <v>372</v>
      </c>
      <c r="F92" s="31">
        <v>45813</v>
      </c>
      <c r="G92" s="31">
        <v>45820</v>
      </c>
      <c r="H92" s="30" t="s">
        <v>373</v>
      </c>
      <c r="I92" s="32">
        <f t="shared" si="1"/>
        <v>18880</v>
      </c>
      <c r="J92" s="32">
        <v>4480</v>
      </c>
      <c r="K92" s="32">
        <v>14400</v>
      </c>
    </row>
    <row r="93" spans="1:11" ht="60.75" x14ac:dyDescent="0.25">
      <c r="A93" s="35" t="s">
        <v>374</v>
      </c>
      <c r="B93" s="30" t="s">
        <v>375</v>
      </c>
      <c r="C93" s="37">
        <v>228702</v>
      </c>
      <c r="D93" s="30" t="s">
        <v>185</v>
      </c>
      <c r="E93" s="30" t="s">
        <v>57</v>
      </c>
      <c r="F93" s="31">
        <v>45805</v>
      </c>
      <c r="G93" s="31">
        <v>45818</v>
      </c>
      <c r="H93" s="30" t="s">
        <v>376</v>
      </c>
      <c r="I93" s="32">
        <f t="shared" si="1"/>
        <v>3164760</v>
      </c>
      <c r="J93" s="32">
        <v>750960</v>
      </c>
      <c r="K93" s="32">
        <v>2413800</v>
      </c>
    </row>
    <row r="94" spans="1:11" ht="81" x14ac:dyDescent="0.25">
      <c r="A94" s="35" t="s">
        <v>71</v>
      </c>
      <c r="B94" s="30" t="s">
        <v>72</v>
      </c>
      <c r="C94" s="37">
        <v>228705</v>
      </c>
      <c r="D94" s="30" t="s">
        <v>170</v>
      </c>
      <c r="E94" s="30" t="s">
        <v>377</v>
      </c>
      <c r="F94" s="31">
        <v>45811</v>
      </c>
      <c r="G94" s="31">
        <v>45825</v>
      </c>
      <c r="H94" s="30" t="s">
        <v>378</v>
      </c>
      <c r="I94" s="32">
        <f t="shared" si="1"/>
        <v>90864.76</v>
      </c>
      <c r="J94" s="32">
        <v>8008.42</v>
      </c>
      <c r="K94" s="32">
        <v>82856.34</v>
      </c>
    </row>
    <row r="95" spans="1:11" ht="60.75" x14ac:dyDescent="0.25">
      <c r="A95" s="35" t="s">
        <v>73</v>
      </c>
      <c r="B95" s="30" t="s">
        <v>74</v>
      </c>
      <c r="C95" s="37">
        <v>229101</v>
      </c>
      <c r="D95" s="30" t="s">
        <v>379</v>
      </c>
      <c r="E95" s="30" t="s">
        <v>154</v>
      </c>
      <c r="F95" s="31">
        <v>45777</v>
      </c>
      <c r="G95" s="31">
        <v>45824</v>
      </c>
      <c r="H95" s="30" t="s">
        <v>380</v>
      </c>
      <c r="I95" s="32">
        <f t="shared" si="1"/>
        <v>681450</v>
      </c>
      <c r="J95" s="32">
        <v>60060</v>
      </c>
      <c r="K95" s="32">
        <v>621390</v>
      </c>
    </row>
    <row r="96" spans="1:11" ht="60.75" x14ac:dyDescent="0.25">
      <c r="A96" s="35" t="s">
        <v>73</v>
      </c>
      <c r="B96" s="30" t="s">
        <v>74</v>
      </c>
      <c r="C96" s="37">
        <v>229101</v>
      </c>
      <c r="D96" s="30" t="s">
        <v>379</v>
      </c>
      <c r="E96" s="30" t="s">
        <v>368</v>
      </c>
      <c r="F96" s="31">
        <v>45807</v>
      </c>
      <c r="G96" s="31">
        <v>45824</v>
      </c>
      <c r="H96" s="30" t="s">
        <v>381</v>
      </c>
      <c r="I96" s="32">
        <f t="shared" si="1"/>
        <v>681450</v>
      </c>
      <c r="J96" s="32">
        <v>60060</v>
      </c>
      <c r="K96" s="32">
        <v>621390</v>
      </c>
    </row>
    <row r="97" spans="1:11" ht="60.75" x14ac:dyDescent="0.25">
      <c r="A97" s="35" t="s">
        <v>73</v>
      </c>
      <c r="B97" s="30" t="s">
        <v>74</v>
      </c>
      <c r="C97" s="37">
        <v>229101</v>
      </c>
      <c r="D97" s="30" t="s">
        <v>379</v>
      </c>
      <c r="E97" s="30" t="s">
        <v>382</v>
      </c>
      <c r="F97" s="31">
        <v>45807</v>
      </c>
      <c r="G97" s="31">
        <v>45824</v>
      </c>
      <c r="H97" s="30" t="s">
        <v>383</v>
      </c>
      <c r="I97" s="32">
        <f t="shared" si="1"/>
        <v>681450</v>
      </c>
      <c r="J97" s="32">
        <v>60060</v>
      </c>
      <c r="K97" s="32">
        <v>621390</v>
      </c>
    </row>
    <row r="98" spans="1:11" ht="40.5" x14ac:dyDescent="0.25">
      <c r="A98" s="35" t="s">
        <v>384</v>
      </c>
      <c r="B98" s="30" t="s">
        <v>385</v>
      </c>
      <c r="C98" s="37">
        <v>221601</v>
      </c>
      <c r="D98" s="30" t="s">
        <v>386</v>
      </c>
      <c r="E98" s="30" t="s">
        <v>387</v>
      </c>
      <c r="F98" s="31">
        <v>45810</v>
      </c>
      <c r="G98" s="31">
        <v>45826</v>
      </c>
      <c r="H98" s="30" t="s">
        <v>388</v>
      </c>
      <c r="I98" s="32">
        <f t="shared" si="1"/>
        <v>172687.18</v>
      </c>
      <c r="J98" s="32">
        <v>0</v>
      </c>
      <c r="K98" s="32">
        <v>172687.18</v>
      </c>
    </row>
    <row r="99" spans="1:11" ht="40.5" x14ac:dyDescent="0.25">
      <c r="A99" s="35" t="s">
        <v>384</v>
      </c>
      <c r="B99" s="30" t="s">
        <v>385</v>
      </c>
      <c r="C99" s="37">
        <v>221601</v>
      </c>
      <c r="D99" s="30" t="s">
        <v>386</v>
      </c>
      <c r="E99" s="30" t="s">
        <v>389</v>
      </c>
      <c r="F99" s="31">
        <v>45810</v>
      </c>
      <c r="G99" s="31">
        <v>45826</v>
      </c>
      <c r="H99" s="30" t="s">
        <v>390</v>
      </c>
      <c r="I99" s="32">
        <f t="shared" si="1"/>
        <v>26284.400000000001</v>
      </c>
      <c r="J99" s="32">
        <v>0</v>
      </c>
      <c r="K99" s="32">
        <v>26284.400000000001</v>
      </c>
    </row>
    <row r="100" spans="1:11" ht="40.5" x14ac:dyDescent="0.25">
      <c r="A100" s="35" t="s">
        <v>384</v>
      </c>
      <c r="B100" s="30" t="s">
        <v>385</v>
      </c>
      <c r="C100" s="37">
        <v>221601</v>
      </c>
      <c r="D100" s="30" t="s">
        <v>386</v>
      </c>
      <c r="E100" s="30" t="s">
        <v>391</v>
      </c>
      <c r="F100" s="31">
        <v>45810</v>
      </c>
      <c r="G100" s="31">
        <v>45826</v>
      </c>
      <c r="H100" s="30" t="s">
        <v>392</v>
      </c>
      <c r="I100" s="32">
        <f t="shared" si="1"/>
        <v>497241.65</v>
      </c>
      <c r="J100" s="32">
        <v>0</v>
      </c>
      <c r="K100" s="32">
        <v>497241.65</v>
      </c>
    </row>
    <row r="101" spans="1:11" ht="40.5" x14ac:dyDescent="0.25">
      <c r="A101" s="35" t="s">
        <v>384</v>
      </c>
      <c r="B101" s="30" t="s">
        <v>385</v>
      </c>
      <c r="C101" s="37">
        <v>221601</v>
      </c>
      <c r="D101" s="30" t="s">
        <v>386</v>
      </c>
      <c r="E101" s="30" t="s">
        <v>393</v>
      </c>
      <c r="F101" s="31">
        <v>45810</v>
      </c>
      <c r="G101" s="31">
        <v>45826</v>
      </c>
      <c r="H101" s="30" t="s">
        <v>394</v>
      </c>
      <c r="I101" s="32">
        <f t="shared" si="1"/>
        <v>25148.38</v>
      </c>
      <c r="J101" s="32">
        <v>0</v>
      </c>
      <c r="K101" s="32">
        <v>25148.38</v>
      </c>
    </row>
    <row r="102" spans="1:11" ht="40.5" x14ac:dyDescent="0.25">
      <c r="A102" s="35" t="s">
        <v>384</v>
      </c>
      <c r="B102" s="30" t="s">
        <v>385</v>
      </c>
      <c r="C102" s="37">
        <v>221601</v>
      </c>
      <c r="D102" s="30" t="s">
        <v>386</v>
      </c>
      <c r="E102" s="30" t="s">
        <v>395</v>
      </c>
      <c r="F102" s="31">
        <v>45810</v>
      </c>
      <c r="G102" s="31">
        <v>45826</v>
      </c>
      <c r="H102" s="30" t="s">
        <v>396</v>
      </c>
      <c r="I102" s="32">
        <f t="shared" si="1"/>
        <v>1517.24</v>
      </c>
      <c r="J102" s="32">
        <v>0</v>
      </c>
      <c r="K102" s="32">
        <v>1517.24</v>
      </c>
    </row>
    <row r="103" spans="1:11" ht="60.75" x14ac:dyDescent="0.25">
      <c r="A103" s="35" t="s">
        <v>384</v>
      </c>
      <c r="B103" s="30" t="s">
        <v>385</v>
      </c>
      <c r="C103" s="37">
        <v>221601</v>
      </c>
      <c r="D103" s="30" t="s">
        <v>386</v>
      </c>
      <c r="E103" s="30" t="s">
        <v>397</v>
      </c>
      <c r="F103" s="31">
        <v>45810</v>
      </c>
      <c r="G103" s="31">
        <v>45827</v>
      </c>
      <c r="H103" s="30" t="s">
        <v>398</v>
      </c>
      <c r="I103" s="32">
        <f t="shared" si="1"/>
        <v>13946.36</v>
      </c>
      <c r="J103" s="32">
        <v>0</v>
      </c>
      <c r="K103" s="32">
        <v>13946.36</v>
      </c>
    </row>
    <row r="104" spans="1:11" ht="40.5" x14ac:dyDescent="0.25">
      <c r="A104" s="35" t="s">
        <v>384</v>
      </c>
      <c r="B104" s="30" t="s">
        <v>385</v>
      </c>
      <c r="C104" s="37">
        <v>221601</v>
      </c>
      <c r="D104" s="30" t="s">
        <v>386</v>
      </c>
      <c r="E104" s="30" t="s">
        <v>399</v>
      </c>
      <c r="F104" s="31">
        <v>45810</v>
      </c>
      <c r="G104" s="31">
        <v>45827</v>
      </c>
      <c r="H104" s="30" t="s">
        <v>400</v>
      </c>
      <c r="I104" s="32">
        <f t="shared" si="1"/>
        <v>253209.84</v>
      </c>
      <c r="J104" s="32">
        <v>0</v>
      </c>
      <c r="K104" s="32">
        <v>253209.84</v>
      </c>
    </row>
    <row r="105" spans="1:11" ht="40.5" x14ac:dyDescent="0.25">
      <c r="A105" s="35" t="s">
        <v>384</v>
      </c>
      <c r="B105" s="30" t="s">
        <v>385</v>
      </c>
      <c r="C105" s="37">
        <v>221601</v>
      </c>
      <c r="D105" s="30" t="s">
        <v>386</v>
      </c>
      <c r="E105" s="30" t="s">
        <v>401</v>
      </c>
      <c r="F105" s="31">
        <v>45810</v>
      </c>
      <c r="G105" s="31">
        <v>45827</v>
      </c>
      <c r="H105" s="30" t="s">
        <v>402</v>
      </c>
      <c r="I105" s="32">
        <f t="shared" si="1"/>
        <v>123984.56</v>
      </c>
      <c r="J105" s="32">
        <v>0</v>
      </c>
      <c r="K105" s="32">
        <v>123984.56</v>
      </c>
    </row>
    <row r="106" spans="1:11" ht="40.5" x14ac:dyDescent="0.25">
      <c r="A106" s="35" t="s">
        <v>384</v>
      </c>
      <c r="B106" s="30" t="s">
        <v>385</v>
      </c>
      <c r="C106" s="37">
        <v>221601</v>
      </c>
      <c r="D106" s="30" t="s">
        <v>386</v>
      </c>
      <c r="E106" s="30" t="s">
        <v>403</v>
      </c>
      <c r="F106" s="31">
        <v>45810</v>
      </c>
      <c r="G106" s="31">
        <v>45827</v>
      </c>
      <c r="H106" s="30" t="s">
        <v>404</v>
      </c>
      <c r="I106" s="32">
        <f t="shared" si="1"/>
        <v>6144.28</v>
      </c>
      <c r="J106" s="32">
        <v>0</v>
      </c>
      <c r="K106" s="32">
        <v>6144.28</v>
      </c>
    </row>
    <row r="107" spans="1:11" ht="40.5" x14ac:dyDescent="0.25">
      <c r="A107" s="35" t="s">
        <v>384</v>
      </c>
      <c r="B107" s="30" t="s">
        <v>385</v>
      </c>
      <c r="C107" s="37">
        <v>221601</v>
      </c>
      <c r="D107" s="30" t="s">
        <v>386</v>
      </c>
      <c r="E107" s="30" t="s">
        <v>405</v>
      </c>
      <c r="F107" s="31">
        <v>45810</v>
      </c>
      <c r="G107" s="31">
        <v>45827</v>
      </c>
      <c r="H107" s="30" t="s">
        <v>406</v>
      </c>
      <c r="I107" s="32">
        <f t="shared" si="1"/>
        <v>5134.66</v>
      </c>
      <c r="J107" s="32">
        <v>0</v>
      </c>
      <c r="K107" s="32">
        <v>5134.66</v>
      </c>
    </row>
    <row r="108" spans="1:11" ht="40.5" x14ac:dyDescent="0.25">
      <c r="A108" s="35" t="s">
        <v>384</v>
      </c>
      <c r="B108" s="30" t="s">
        <v>385</v>
      </c>
      <c r="C108" s="37">
        <v>221601</v>
      </c>
      <c r="D108" s="30" t="s">
        <v>386</v>
      </c>
      <c r="E108" s="30" t="s">
        <v>407</v>
      </c>
      <c r="F108" s="31">
        <v>45810</v>
      </c>
      <c r="G108" s="31">
        <v>45827</v>
      </c>
      <c r="H108" s="30" t="s">
        <v>408</v>
      </c>
      <c r="I108" s="32">
        <f t="shared" si="1"/>
        <v>3215.58</v>
      </c>
      <c r="J108" s="32">
        <v>0</v>
      </c>
      <c r="K108" s="32">
        <v>3215.58</v>
      </c>
    </row>
    <row r="109" spans="1:11" ht="40.5" x14ac:dyDescent="0.25">
      <c r="A109" s="35" t="s">
        <v>384</v>
      </c>
      <c r="B109" s="30" t="s">
        <v>385</v>
      </c>
      <c r="C109" s="37">
        <v>221601</v>
      </c>
      <c r="D109" s="30" t="s">
        <v>386</v>
      </c>
      <c r="E109" s="30" t="s">
        <v>409</v>
      </c>
      <c r="F109" s="31">
        <v>45810</v>
      </c>
      <c r="G109" s="31">
        <v>45827</v>
      </c>
      <c r="H109" s="30" t="s">
        <v>410</v>
      </c>
      <c r="I109" s="32">
        <f t="shared" si="1"/>
        <v>605.67999999999995</v>
      </c>
      <c r="J109" s="32">
        <v>0</v>
      </c>
      <c r="K109" s="32">
        <v>605.67999999999995</v>
      </c>
    </row>
    <row r="110" spans="1:11" ht="40.5" x14ac:dyDescent="0.25">
      <c r="A110" s="35" t="s">
        <v>384</v>
      </c>
      <c r="B110" s="30" t="s">
        <v>385</v>
      </c>
      <c r="C110" s="37">
        <v>221601</v>
      </c>
      <c r="D110" s="30" t="s">
        <v>386</v>
      </c>
      <c r="E110" s="30" t="s">
        <v>411</v>
      </c>
      <c r="F110" s="31">
        <v>45810</v>
      </c>
      <c r="G110" s="31">
        <v>45827</v>
      </c>
      <c r="H110" s="30" t="s">
        <v>412</v>
      </c>
      <c r="I110" s="32">
        <f t="shared" si="1"/>
        <v>5902.54</v>
      </c>
      <c r="J110" s="32">
        <v>0</v>
      </c>
      <c r="K110" s="32">
        <v>5902.54</v>
      </c>
    </row>
    <row r="111" spans="1:11" ht="81" x14ac:dyDescent="0.25">
      <c r="A111" s="35" t="s">
        <v>413</v>
      </c>
      <c r="B111" s="30" t="s">
        <v>414</v>
      </c>
      <c r="C111" s="37">
        <v>239501</v>
      </c>
      <c r="D111" s="30" t="s">
        <v>415</v>
      </c>
      <c r="E111" s="30" t="s">
        <v>49</v>
      </c>
      <c r="F111" s="31">
        <v>45805</v>
      </c>
      <c r="G111" s="31">
        <v>45834</v>
      </c>
      <c r="H111" s="30" t="s">
        <v>416</v>
      </c>
      <c r="I111" s="32">
        <f t="shared" si="1"/>
        <v>181720</v>
      </c>
      <c r="J111" s="32">
        <v>7700</v>
      </c>
      <c r="K111" s="32">
        <v>174020</v>
      </c>
    </row>
    <row r="112" spans="1:11" ht="81" x14ac:dyDescent="0.25">
      <c r="A112" s="35" t="s">
        <v>75</v>
      </c>
      <c r="B112" s="30" t="s">
        <v>76</v>
      </c>
      <c r="C112" s="37">
        <v>225302</v>
      </c>
      <c r="D112" s="30" t="s">
        <v>22</v>
      </c>
      <c r="E112" s="30" t="s">
        <v>77</v>
      </c>
      <c r="F112" s="31">
        <v>45798</v>
      </c>
      <c r="G112" s="31">
        <v>45806</v>
      </c>
      <c r="H112" s="30" t="s">
        <v>417</v>
      </c>
      <c r="I112" s="32">
        <f t="shared" si="1"/>
        <v>701766.05999999994</v>
      </c>
      <c r="J112" s="33">
        <v>61850.57</v>
      </c>
      <c r="K112" s="33">
        <v>639915.49</v>
      </c>
    </row>
    <row r="113" spans="1:11" ht="81" x14ac:dyDescent="0.25">
      <c r="A113" s="35" t="s">
        <v>75</v>
      </c>
      <c r="B113" s="30" t="s">
        <v>76</v>
      </c>
      <c r="C113" s="37">
        <v>225302</v>
      </c>
      <c r="D113" s="30" t="s">
        <v>22</v>
      </c>
      <c r="E113" s="30" t="s">
        <v>78</v>
      </c>
      <c r="F113" s="31">
        <v>45772</v>
      </c>
      <c r="G113" s="31">
        <v>45806</v>
      </c>
      <c r="H113" s="30" t="s">
        <v>418</v>
      </c>
      <c r="I113" s="33">
        <f t="shared" si="1"/>
        <v>368601.77</v>
      </c>
      <c r="J113" s="33">
        <f>78054.39-45567.46</f>
        <v>32486.93</v>
      </c>
      <c r="K113" s="33">
        <f>807562.75-471447.91</f>
        <v>336114.84</v>
      </c>
    </row>
    <row r="114" spans="1:11" ht="81" x14ac:dyDescent="0.25">
      <c r="A114" s="35" t="s">
        <v>75</v>
      </c>
      <c r="B114" s="30" t="s">
        <v>76</v>
      </c>
      <c r="C114" s="37">
        <v>225302</v>
      </c>
      <c r="D114" s="30" t="s">
        <v>22</v>
      </c>
      <c r="E114" s="30" t="s">
        <v>79</v>
      </c>
      <c r="F114" s="31">
        <v>45772</v>
      </c>
      <c r="G114" s="31">
        <v>45806</v>
      </c>
      <c r="H114" s="30" t="s">
        <v>419</v>
      </c>
      <c r="I114" s="32">
        <f t="shared" si="1"/>
        <v>238044.05000000002</v>
      </c>
      <c r="J114" s="33">
        <f>112115.07-91134.91</f>
        <v>20980.160000000003</v>
      </c>
      <c r="K114" s="33">
        <f>1159959.74-942895.85</f>
        <v>217063.89</v>
      </c>
    </row>
    <row r="115" spans="1:11" ht="81" x14ac:dyDescent="0.25">
      <c r="A115" s="35" t="s">
        <v>75</v>
      </c>
      <c r="B115" s="30" t="s">
        <v>76</v>
      </c>
      <c r="C115" s="37">
        <v>225302</v>
      </c>
      <c r="D115" s="30" t="s">
        <v>22</v>
      </c>
      <c r="E115" s="30" t="s">
        <v>80</v>
      </c>
      <c r="F115" s="31">
        <v>45772</v>
      </c>
      <c r="G115" s="31">
        <v>45806</v>
      </c>
      <c r="H115" s="30" t="s">
        <v>420</v>
      </c>
      <c r="I115" s="32">
        <f t="shared" si="1"/>
        <v>233534.24</v>
      </c>
      <c r="J115" s="33">
        <f>66150.14-45567.46</f>
        <v>20582.68</v>
      </c>
      <c r="K115" s="33">
        <f>684399.48-471447.92</f>
        <v>212951.56</v>
      </c>
    </row>
    <row r="116" spans="1:11" ht="60.75" x14ac:dyDescent="0.25">
      <c r="A116" s="35" t="s">
        <v>421</v>
      </c>
      <c r="B116" s="30" t="s">
        <v>422</v>
      </c>
      <c r="C116" s="37">
        <v>221701</v>
      </c>
      <c r="D116" s="30" t="s">
        <v>48</v>
      </c>
      <c r="E116" s="30" t="s">
        <v>423</v>
      </c>
      <c r="F116" s="31">
        <v>45785</v>
      </c>
      <c r="G116" s="31">
        <v>45832</v>
      </c>
      <c r="H116" s="30" t="s">
        <v>424</v>
      </c>
      <c r="I116" s="32">
        <f t="shared" si="1"/>
        <v>2434</v>
      </c>
      <c r="J116" s="32">
        <v>0</v>
      </c>
      <c r="K116" s="32">
        <v>2434</v>
      </c>
    </row>
    <row r="117" spans="1:11" ht="40.5" x14ac:dyDescent="0.25">
      <c r="A117" s="35" t="s">
        <v>421</v>
      </c>
      <c r="B117" s="30" t="s">
        <v>422</v>
      </c>
      <c r="C117" s="37">
        <v>221701</v>
      </c>
      <c r="D117" s="30" t="s">
        <v>48</v>
      </c>
      <c r="E117" s="30" t="s">
        <v>425</v>
      </c>
      <c r="F117" s="31">
        <v>45815</v>
      </c>
      <c r="G117" s="31">
        <v>45832</v>
      </c>
      <c r="H117" s="30" t="s">
        <v>426</v>
      </c>
      <c r="I117" s="32">
        <f t="shared" si="1"/>
        <v>2434</v>
      </c>
      <c r="J117" s="32">
        <v>0</v>
      </c>
      <c r="K117" s="32">
        <v>2434</v>
      </c>
    </row>
    <row r="118" spans="1:11" ht="60.75" x14ac:dyDescent="0.25">
      <c r="A118" s="35" t="s">
        <v>427</v>
      </c>
      <c r="B118" s="30" t="s">
        <v>428</v>
      </c>
      <c r="C118" s="37">
        <v>221801</v>
      </c>
      <c r="D118" s="30" t="s">
        <v>429</v>
      </c>
      <c r="E118" s="30" t="s">
        <v>430</v>
      </c>
      <c r="F118" s="31">
        <v>45785</v>
      </c>
      <c r="G118" s="31">
        <v>45828</v>
      </c>
      <c r="H118" s="30" t="s">
        <v>431</v>
      </c>
      <c r="I118" s="32">
        <f t="shared" si="1"/>
        <v>1500</v>
      </c>
      <c r="J118" s="32">
        <v>0</v>
      </c>
      <c r="K118" s="32">
        <v>1500</v>
      </c>
    </row>
    <row r="119" spans="1:11" ht="60.75" x14ac:dyDescent="0.25">
      <c r="A119" s="35" t="s">
        <v>427</v>
      </c>
      <c r="B119" s="30" t="s">
        <v>428</v>
      </c>
      <c r="C119" s="37">
        <v>221801</v>
      </c>
      <c r="D119" s="30" t="s">
        <v>429</v>
      </c>
      <c r="E119" s="30" t="s">
        <v>432</v>
      </c>
      <c r="F119" s="31">
        <v>45754</v>
      </c>
      <c r="G119" s="31">
        <v>45828</v>
      </c>
      <c r="H119" s="30" t="s">
        <v>433</v>
      </c>
      <c r="I119" s="32">
        <f t="shared" si="1"/>
        <v>1500</v>
      </c>
      <c r="J119" s="32">
        <v>0</v>
      </c>
      <c r="K119" s="32">
        <v>1500</v>
      </c>
    </row>
    <row r="120" spans="1:11" ht="60.75" x14ac:dyDescent="0.25">
      <c r="A120" s="35" t="s">
        <v>427</v>
      </c>
      <c r="B120" s="30" t="s">
        <v>428</v>
      </c>
      <c r="C120" s="37">
        <v>221801</v>
      </c>
      <c r="D120" s="30" t="s">
        <v>429</v>
      </c>
      <c r="E120" s="30" t="s">
        <v>434</v>
      </c>
      <c r="F120" s="31">
        <v>45720</v>
      </c>
      <c r="G120" s="31">
        <v>45828</v>
      </c>
      <c r="H120" s="30" t="s">
        <v>435</v>
      </c>
      <c r="I120" s="32">
        <f t="shared" si="1"/>
        <v>1500</v>
      </c>
      <c r="J120" s="32">
        <v>0</v>
      </c>
      <c r="K120" s="32">
        <v>1500</v>
      </c>
    </row>
    <row r="121" spans="1:11" ht="60.75" x14ac:dyDescent="0.25">
      <c r="A121" s="35" t="s">
        <v>427</v>
      </c>
      <c r="B121" s="30" t="s">
        <v>428</v>
      </c>
      <c r="C121" s="37">
        <v>221801</v>
      </c>
      <c r="D121" s="30" t="s">
        <v>429</v>
      </c>
      <c r="E121" s="30" t="s">
        <v>436</v>
      </c>
      <c r="F121" s="31">
        <v>45695</v>
      </c>
      <c r="G121" s="31">
        <v>45828</v>
      </c>
      <c r="H121" s="30" t="s">
        <v>437</v>
      </c>
      <c r="I121" s="32">
        <f t="shared" si="1"/>
        <v>1500</v>
      </c>
      <c r="J121" s="32">
        <v>0</v>
      </c>
      <c r="K121" s="32">
        <v>1500</v>
      </c>
    </row>
    <row r="122" spans="1:11" ht="60.75" x14ac:dyDescent="0.25">
      <c r="A122" s="35" t="s">
        <v>427</v>
      </c>
      <c r="B122" s="30" t="s">
        <v>428</v>
      </c>
      <c r="C122" s="37">
        <v>221801</v>
      </c>
      <c r="D122" s="30" t="s">
        <v>429</v>
      </c>
      <c r="E122" s="30" t="s">
        <v>438</v>
      </c>
      <c r="F122" s="31">
        <v>45670</v>
      </c>
      <c r="G122" s="31">
        <v>45828</v>
      </c>
      <c r="H122" s="30" t="s">
        <v>439</v>
      </c>
      <c r="I122" s="32">
        <f t="shared" si="1"/>
        <v>1500</v>
      </c>
      <c r="J122" s="32">
        <v>0</v>
      </c>
      <c r="K122" s="32">
        <v>1500</v>
      </c>
    </row>
    <row r="123" spans="1:11" ht="60.75" x14ac:dyDescent="0.25">
      <c r="A123" s="35" t="s">
        <v>81</v>
      </c>
      <c r="B123" s="30" t="s">
        <v>82</v>
      </c>
      <c r="C123" s="37">
        <v>221801</v>
      </c>
      <c r="D123" s="30" t="s">
        <v>429</v>
      </c>
      <c r="E123" s="30" t="s">
        <v>440</v>
      </c>
      <c r="F123" s="31">
        <v>45810</v>
      </c>
      <c r="G123" s="31">
        <v>45835</v>
      </c>
      <c r="H123" s="30" t="s">
        <v>441</v>
      </c>
      <c r="I123" s="32">
        <f t="shared" si="1"/>
        <v>6678</v>
      </c>
      <c r="J123" s="32">
        <v>0</v>
      </c>
      <c r="K123" s="32">
        <v>6678</v>
      </c>
    </row>
    <row r="124" spans="1:11" ht="60.75" x14ac:dyDescent="0.25">
      <c r="A124" s="35" t="s">
        <v>81</v>
      </c>
      <c r="B124" s="30" t="s">
        <v>82</v>
      </c>
      <c r="C124" s="37">
        <v>221801</v>
      </c>
      <c r="D124" s="30" t="s">
        <v>429</v>
      </c>
      <c r="E124" s="30" t="s">
        <v>442</v>
      </c>
      <c r="F124" s="31">
        <v>45810</v>
      </c>
      <c r="G124" s="31">
        <v>45835</v>
      </c>
      <c r="H124" s="30" t="s">
        <v>443</v>
      </c>
      <c r="I124" s="32">
        <f t="shared" si="1"/>
        <v>18238</v>
      </c>
      <c r="J124" s="32">
        <v>0</v>
      </c>
      <c r="K124" s="32">
        <v>18238</v>
      </c>
    </row>
    <row r="125" spans="1:11" ht="60.75" x14ac:dyDescent="0.25">
      <c r="A125" s="35" t="s">
        <v>81</v>
      </c>
      <c r="B125" s="30" t="s">
        <v>82</v>
      </c>
      <c r="C125" s="37">
        <v>221801</v>
      </c>
      <c r="D125" s="30" t="s">
        <v>429</v>
      </c>
      <c r="E125" s="30" t="s">
        <v>444</v>
      </c>
      <c r="F125" s="31">
        <v>45810</v>
      </c>
      <c r="G125" s="31">
        <v>45835</v>
      </c>
      <c r="H125" s="30" t="s">
        <v>445</v>
      </c>
      <c r="I125" s="32">
        <f t="shared" si="1"/>
        <v>5709</v>
      </c>
      <c r="J125" s="32">
        <v>0</v>
      </c>
      <c r="K125" s="32">
        <v>5709</v>
      </c>
    </row>
    <row r="126" spans="1:11" ht="81" x14ac:dyDescent="0.25">
      <c r="A126" s="35" t="s">
        <v>446</v>
      </c>
      <c r="B126" s="30" t="s">
        <v>447</v>
      </c>
      <c r="C126" s="37">
        <v>241401</v>
      </c>
      <c r="D126" s="30" t="s">
        <v>34</v>
      </c>
      <c r="E126" s="30" t="s">
        <v>448</v>
      </c>
      <c r="F126" s="31">
        <v>45813</v>
      </c>
      <c r="G126" s="31">
        <v>45828</v>
      </c>
      <c r="H126" s="30" t="s">
        <v>449</v>
      </c>
      <c r="I126" s="32">
        <f t="shared" si="1"/>
        <v>12080</v>
      </c>
      <c r="J126" s="32">
        <v>0</v>
      </c>
      <c r="K126" s="32">
        <v>12080</v>
      </c>
    </row>
    <row r="127" spans="1:11" ht="60.75" x14ac:dyDescent="0.25">
      <c r="A127" s="35" t="s">
        <v>450</v>
      </c>
      <c r="B127" s="30" t="s">
        <v>451</v>
      </c>
      <c r="C127" s="37">
        <v>228702</v>
      </c>
      <c r="D127" s="30" t="s">
        <v>185</v>
      </c>
      <c r="E127" s="30" t="s">
        <v>150</v>
      </c>
      <c r="F127" s="31">
        <v>45119</v>
      </c>
      <c r="G127" s="31">
        <v>45119</v>
      </c>
      <c r="H127" s="30" t="s">
        <v>17</v>
      </c>
      <c r="I127" s="32">
        <f t="shared" si="1"/>
        <v>4130</v>
      </c>
      <c r="J127" s="32">
        <v>980</v>
      </c>
      <c r="K127" s="32">
        <v>3150</v>
      </c>
    </row>
    <row r="128" spans="1:11" ht="81" x14ac:dyDescent="0.25">
      <c r="A128" s="35" t="s">
        <v>452</v>
      </c>
      <c r="B128" s="30" t="s">
        <v>453</v>
      </c>
      <c r="C128" s="37">
        <v>227208</v>
      </c>
      <c r="D128" s="30" t="s">
        <v>195</v>
      </c>
      <c r="E128" s="30" t="s">
        <v>336</v>
      </c>
      <c r="F128" s="31">
        <v>45810</v>
      </c>
      <c r="G128" s="31">
        <v>45834</v>
      </c>
      <c r="H128" s="30" t="s">
        <v>454</v>
      </c>
      <c r="I128" s="32">
        <f t="shared" si="1"/>
        <v>103200</v>
      </c>
      <c r="J128" s="32">
        <v>4372.88</v>
      </c>
      <c r="K128" s="32">
        <v>98827.12</v>
      </c>
    </row>
    <row r="129" spans="1:11" ht="60.75" x14ac:dyDescent="0.25">
      <c r="A129" s="35" t="s">
        <v>455</v>
      </c>
      <c r="B129" s="30" t="s">
        <v>456</v>
      </c>
      <c r="C129" s="37">
        <v>228501</v>
      </c>
      <c r="D129" s="30" t="s">
        <v>83</v>
      </c>
      <c r="E129" s="30" t="s">
        <v>457</v>
      </c>
      <c r="F129" s="31">
        <v>45790</v>
      </c>
      <c r="G129" s="31">
        <v>45832</v>
      </c>
      <c r="H129" s="30" t="s">
        <v>458</v>
      </c>
      <c r="I129" s="32">
        <f t="shared" si="1"/>
        <v>64008.4</v>
      </c>
      <c r="J129" s="32">
        <v>3013.58</v>
      </c>
      <c r="K129" s="32">
        <v>60994.82</v>
      </c>
    </row>
    <row r="130" spans="1:11" ht="121.5" x14ac:dyDescent="0.25">
      <c r="A130" s="35" t="s">
        <v>459</v>
      </c>
      <c r="B130" s="30" t="s">
        <v>460</v>
      </c>
      <c r="C130" s="37">
        <v>228704</v>
      </c>
      <c r="D130" s="30" t="s">
        <v>354</v>
      </c>
      <c r="E130" s="30" t="s">
        <v>461</v>
      </c>
      <c r="F130" s="31">
        <v>45831</v>
      </c>
      <c r="G130" s="31">
        <v>45838</v>
      </c>
      <c r="H130" s="30" t="s">
        <v>462</v>
      </c>
      <c r="I130" s="32">
        <f t="shared" si="1"/>
        <v>661500</v>
      </c>
      <c r="J130" s="32">
        <v>0</v>
      </c>
      <c r="K130" s="32">
        <v>661500</v>
      </c>
    </row>
    <row r="131" spans="1:11" ht="60.75" x14ac:dyDescent="0.25">
      <c r="A131" s="35" t="s">
        <v>463</v>
      </c>
      <c r="B131" s="30" t="s">
        <v>464</v>
      </c>
      <c r="C131" s="37">
        <v>228702</v>
      </c>
      <c r="D131" s="30" t="s">
        <v>185</v>
      </c>
      <c r="E131" s="30" t="s">
        <v>465</v>
      </c>
      <c r="F131" s="31">
        <v>45758</v>
      </c>
      <c r="G131" s="31">
        <v>45825</v>
      </c>
      <c r="H131" s="30" t="s">
        <v>466</v>
      </c>
      <c r="I131" s="32">
        <f t="shared" si="1"/>
        <v>70210</v>
      </c>
      <c r="J131" s="32">
        <v>16660</v>
      </c>
      <c r="K131" s="32">
        <v>53550</v>
      </c>
    </row>
    <row r="132" spans="1:11" ht="121.5" x14ac:dyDescent="0.25">
      <c r="A132" s="35" t="s">
        <v>84</v>
      </c>
      <c r="B132" s="30" t="s">
        <v>85</v>
      </c>
      <c r="C132" s="37">
        <v>225101</v>
      </c>
      <c r="D132" s="30" t="s">
        <v>26</v>
      </c>
      <c r="E132" s="30" t="s">
        <v>467</v>
      </c>
      <c r="F132" s="31">
        <v>45810</v>
      </c>
      <c r="G132" s="31">
        <v>45838</v>
      </c>
      <c r="H132" s="30" t="s">
        <v>468</v>
      </c>
      <c r="I132" s="32">
        <f t="shared" si="1"/>
        <v>392657</v>
      </c>
      <c r="J132" s="32">
        <v>0</v>
      </c>
      <c r="K132" s="32">
        <v>392657</v>
      </c>
    </row>
    <row r="133" spans="1:11" ht="60.75" x14ac:dyDescent="0.25">
      <c r="A133" s="35" t="s">
        <v>469</v>
      </c>
      <c r="B133" s="30" t="s">
        <v>470</v>
      </c>
      <c r="C133" s="37">
        <v>227101</v>
      </c>
      <c r="D133" s="30" t="s">
        <v>144</v>
      </c>
      <c r="E133" s="30" t="s">
        <v>471</v>
      </c>
      <c r="F133" s="31">
        <v>45825</v>
      </c>
      <c r="G133" s="31">
        <v>45826</v>
      </c>
      <c r="H133" s="30" t="s">
        <v>472</v>
      </c>
      <c r="I133" s="32">
        <f t="shared" si="1"/>
        <v>2474546.1300000004</v>
      </c>
      <c r="J133" s="32">
        <v>46779.93</v>
      </c>
      <c r="K133" s="32">
        <v>2427766.2000000002</v>
      </c>
    </row>
    <row r="134" spans="1:11" ht="40.5" x14ac:dyDescent="0.25">
      <c r="A134" s="35" t="s">
        <v>87</v>
      </c>
      <c r="B134" s="30" t="s">
        <v>88</v>
      </c>
      <c r="C134" s="37">
        <v>231101</v>
      </c>
      <c r="D134" s="30" t="s">
        <v>15</v>
      </c>
      <c r="E134" s="30" t="s">
        <v>473</v>
      </c>
      <c r="F134" s="31">
        <v>45362</v>
      </c>
      <c r="G134" s="31">
        <v>45412</v>
      </c>
      <c r="H134" s="30" t="s">
        <v>473</v>
      </c>
      <c r="I134" s="32">
        <f t="shared" si="1"/>
        <v>780</v>
      </c>
      <c r="J134" s="32">
        <v>39</v>
      </c>
      <c r="K134" s="32">
        <v>741</v>
      </c>
    </row>
    <row r="135" spans="1:11" ht="60.75" x14ac:dyDescent="0.25">
      <c r="A135" s="35" t="s">
        <v>87</v>
      </c>
      <c r="B135" s="30" t="s">
        <v>88</v>
      </c>
      <c r="C135" s="37">
        <v>231101</v>
      </c>
      <c r="D135" s="30" t="s">
        <v>15</v>
      </c>
      <c r="E135" s="30" t="s">
        <v>89</v>
      </c>
      <c r="F135" s="31">
        <v>45754</v>
      </c>
      <c r="G135" s="31">
        <v>45806</v>
      </c>
      <c r="H135" s="30" t="s">
        <v>474</v>
      </c>
      <c r="I135" s="32">
        <f t="shared" si="1"/>
        <v>42240</v>
      </c>
      <c r="J135" s="32">
        <v>0</v>
      </c>
      <c r="K135" s="32">
        <v>42240</v>
      </c>
    </row>
    <row r="136" spans="1:11" ht="40.5" x14ac:dyDescent="0.25">
      <c r="A136" s="35" t="s">
        <v>87</v>
      </c>
      <c r="B136" s="30" t="s">
        <v>88</v>
      </c>
      <c r="C136" s="37">
        <v>231101</v>
      </c>
      <c r="D136" s="30" t="s">
        <v>15</v>
      </c>
      <c r="E136" s="30" t="s">
        <v>90</v>
      </c>
      <c r="F136" s="31">
        <v>45793</v>
      </c>
      <c r="G136" s="31">
        <v>45807</v>
      </c>
      <c r="H136" s="30" t="s">
        <v>90</v>
      </c>
      <c r="I136" s="32">
        <f t="shared" si="1"/>
        <v>3600</v>
      </c>
      <c r="J136" s="32">
        <v>0</v>
      </c>
      <c r="K136" s="32">
        <v>3600</v>
      </c>
    </row>
    <row r="137" spans="1:11" ht="40.5" x14ac:dyDescent="0.25">
      <c r="A137" s="35" t="s">
        <v>87</v>
      </c>
      <c r="B137" s="30" t="s">
        <v>88</v>
      </c>
      <c r="C137" s="37">
        <v>231101</v>
      </c>
      <c r="D137" s="30" t="s">
        <v>15</v>
      </c>
      <c r="E137" s="30" t="s">
        <v>91</v>
      </c>
      <c r="F137" s="31">
        <v>45726</v>
      </c>
      <c r="G137" s="31">
        <v>45807</v>
      </c>
      <c r="H137" s="30" t="s">
        <v>475</v>
      </c>
      <c r="I137" s="32">
        <f t="shared" ref="I137:I200" si="2">+K137+J137</f>
        <v>14400</v>
      </c>
      <c r="J137" s="32">
        <v>0</v>
      </c>
      <c r="K137" s="32">
        <v>14400</v>
      </c>
    </row>
    <row r="138" spans="1:11" ht="40.5" x14ac:dyDescent="0.25">
      <c r="A138" s="35" t="s">
        <v>87</v>
      </c>
      <c r="B138" s="30" t="s">
        <v>88</v>
      </c>
      <c r="C138" s="37">
        <v>231101</v>
      </c>
      <c r="D138" s="30" t="s">
        <v>15</v>
      </c>
      <c r="E138" s="30" t="s">
        <v>92</v>
      </c>
      <c r="F138" s="31">
        <v>45726</v>
      </c>
      <c r="G138" s="31">
        <v>45807</v>
      </c>
      <c r="H138" s="30" t="s">
        <v>476</v>
      </c>
      <c r="I138" s="32">
        <f t="shared" si="2"/>
        <v>36000</v>
      </c>
      <c r="J138" s="32">
        <v>0</v>
      </c>
      <c r="K138" s="32">
        <v>36000</v>
      </c>
    </row>
    <row r="139" spans="1:11" ht="40.5" x14ac:dyDescent="0.25">
      <c r="A139" s="35" t="s">
        <v>87</v>
      </c>
      <c r="B139" s="30" t="s">
        <v>88</v>
      </c>
      <c r="C139" s="37">
        <v>231101</v>
      </c>
      <c r="D139" s="30" t="s">
        <v>15</v>
      </c>
      <c r="E139" s="30" t="s">
        <v>93</v>
      </c>
      <c r="F139" s="31">
        <v>45734</v>
      </c>
      <c r="G139" s="31">
        <v>45807</v>
      </c>
      <c r="H139" s="30" t="s">
        <v>477</v>
      </c>
      <c r="I139" s="32">
        <f t="shared" si="2"/>
        <v>2592</v>
      </c>
      <c r="J139" s="32">
        <v>0</v>
      </c>
      <c r="K139" s="32">
        <v>2592</v>
      </c>
    </row>
    <row r="140" spans="1:11" ht="40.5" x14ac:dyDescent="0.25">
      <c r="A140" s="35" t="s">
        <v>87</v>
      </c>
      <c r="B140" s="30" t="s">
        <v>88</v>
      </c>
      <c r="C140" s="37">
        <v>231101</v>
      </c>
      <c r="D140" s="30" t="s">
        <v>15</v>
      </c>
      <c r="E140" s="30" t="s">
        <v>94</v>
      </c>
      <c r="F140" s="31">
        <v>45775</v>
      </c>
      <c r="G140" s="31">
        <v>45807</v>
      </c>
      <c r="H140" s="30" t="s">
        <v>478</v>
      </c>
      <c r="I140" s="32">
        <f t="shared" si="2"/>
        <v>4800</v>
      </c>
      <c r="J140" s="32">
        <v>0</v>
      </c>
      <c r="K140" s="32">
        <v>4800</v>
      </c>
    </row>
    <row r="141" spans="1:11" ht="40.5" x14ac:dyDescent="0.25">
      <c r="A141" s="35" t="s">
        <v>87</v>
      </c>
      <c r="B141" s="30" t="s">
        <v>88</v>
      </c>
      <c r="C141" s="37">
        <v>231101</v>
      </c>
      <c r="D141" s="30" t="s">
        <v>15</v>
      </c>
      <c r="E141" s="30" t="s">
        <v>95</v>
      </c>
      <c r="F141" s="31">
        <v>45806</v>
      </c>
      <c r="G141" s="31">
        <v>45807</v>
      </c>
      <c r="H141" s="30" t="s">
        <v>479</v>
      </c>
      <c r="I141" s="32">
        <f t="shared" si="2"/>
        <v>2322</v>
      </c>
      <c r="J141" s="32">
        <v>0</v>
      </c>
      <c r="K141" s="32">
        <v>2322</v>
      </c>
    </row>
    <row r="142" spans="1:11" ht="40.5" x14ac:dyDescent="0.25">
      <c r="A142" s="35" t="s">
        <v>87</v>
      </c>
      <c r="B142" s="30" t="s">
        <v>88</v>
      </c>
      <c r="C142" s="37">
        <v>231101</v>
      </c>
      <c r="D142" s="30" t="s">
        <v>15</v>
      </c>
      <c r="E142" s="30" t="s">
        <v>96</v>
      </c>
      <c r="F142" s="31">
        <v>45793</v>
      </c>
      <c r="G142" s="31">
        <v>45807</v>
      </c>
      <c r="H142" s="30" t="s">
        <v>480</v>
      </c>
      <c r="I142" s="32">
        <f t="shared" si="2"/>
        <v>1242</v>
      </c>
      <c r="J142" s="32">
        <v>0</v>
      </c>
      <c r="K142" s="32">
        <v>1242</v>
      </c>
    </row>
    <row r="143" spans="1:11" ht="40.5" x14ac:dyDescent="0.25">
      <c r="A143" s="35" t="s">
        <v>87</v>
      </c>
      <c r="B143" s="30" t="s">
        <v>88</v>
      </c>
      <c r="C143" s="37">
        <v>231101</v>
      </c>
      <c r="D143" s="30" t="s">
        <v>15</v>
      </c>
      <c r="E143" s="30" t="s">
        <v>97</v>
      </c>
      <c r="F143" s="31">
        <v>45797</v>
      </c>
      <c r="G143" s="31">
        <v>45807</v>
      </c>
      <c r="H143" s="30" t="s">
        <v>481</v>
      </c>
      <c r="I143" s="32">
        <f t="shared" si="2"/>
        <v>2052</v>
      </c>
      <c r="J143" s="32">
        <v>0</v>
      </c>
      <c r="K143" s="32">
        <v>2052</v>
      </c>
    </row>
    <row r="144" spans="1:11" ht="40.5" x14ac:dyDescent="0.25">
      <c r="A144" s="35" t="s">
        <v>87</v>
      </c>
      <c r="B144" s="30" t="s">
        <v>88</v>
      </c>
      <c r="C144" s="37">
        <v>231101</v>
      </c>
      <c r="D144" s="30" t="s">
        <v>15</v>
      </c>
      <c r="E144" s="30" t="s">
        <v>98</v>
      </c>
      <c r="F144" s="31">
        <v>45800</v>
      </c>
      <c r="G144" s="31">
        <v>45807</v>
      </c>
      <c r="H144" s="30" t="s">
        <v>482</v>
      </c>
      <c r="I144" s="32">
        <f t="shared" si="2"/>
        <v>1890</v>
      </c>
      <c r="J144" s="32">
        <v>0</v>
      </c>
      <c r="K144" s="32">
        <v>1890</v>
      </c>
    </row>
    <row r="145" spans="1:11" ht="40.5" x14ac:dyDescent="0.25">
      <c r="A145" s="35" t="s">
        <v>87</v>
      </c>
      <c r="B145" s="30" t="s">
        <v>88</v>
      </c>
      <c r="C145" s="37">
        <v>231101</v>
      </c>
      <c r="D145" s="30" t="s">
        <v>15</v>
      </c>
      <c r="E145" s="30" t="s">
        <v>99</v>
      </c>
      <c r="F145" s="31">
        <v>45803</v>
      </c>
      <c r="G145" s="31">
        <v>45807</v>
      </c>
      <c r="H145" s="30" t="s">
        <v>483</v>
      </c>
      <c r="I145" s="32">
        <f t="shared" si="2"/>
        <v>1242</v>
      </c>
      <c r="J145" s="32">
        <v>0</v>
      </c>
      <c r="K145" s="32">
        <v>1242</v>
      </c>
    </row>
    <row r="146" spans="1:11" ht="40.5" x14ac:dyDescent="0.25">
      <c r="A146" s="35" t="s">
        <v>87</v>
      </c>
      <c r="B146" s="30" t="s">
        <v>88</v>
      </c>
      <c r="C146" s="37">
        <v>231101</v>
      </c>
      <c r="D146" s="30" t="s">
        <v>15</v>
      </c>
      <c r="E146" s="30" t="s">
        <v>100</v>
      </c>
      <c r="F146" s="31">
        <v>45784</v>
      </c>
      <c r="G146" s="31">
        <v>45807</v>
      </c>
      <c r="H146" s="30" t="s">
        <v>484</v>
      </c>
      <c r="I146" s="32">
        <f t="shared" si="2"/>
        <v>1188</v>
      </c>
      <c r="J146" s="32">
        <v>0</v>
      </c>
      <c r="K146" s="32">
        <v>1188</v>
      </c>
    </row>
    <row r="147" spans="1:11" ht="40.5" x14ac:dyDescent="0.25">
      <c r="A147" s="35" t="s">
        <v>87</v>
      </c>
      <c r="B147" s="30" t="s">
        <v>88</v>
      </c>
      <c r="C147" s="37">
        <v>231101</v>
      </c>
      <c r="D147" s="30" t="s">
        <v>15</v>
      </c>
      <c r="E147" s="30" t="s">
        <v>101</v>
      </c>
      <c r="F147" s="31">
        <v>45779</v>
      </c>
      <c r="G147" s="31">
        <v>45807</v>
      </c>
      <c r="H147" s="30" t="s">
        <v>485</v>
      </c>
      <c r="I147" s="32">
        <f t="shared" si="2"/>
        <v>2268</v>
      </c>
      <c r="J147" s="32">
        <v>0</v>
      </c>
      <c r="K147" s="32">
        <v>2268</v>
      </c>
    </row>
    <row r="148" spans="1:11" ht="40.5" x14ac:dyDescent="0.25">
      <c r="A148" s="35" t="s">
        <v>87</v>
      </c>
      <c r="B148" s="30" t="s">
        <v>88</v>
      </c>
      <c r="C148" s="37">
        <v>231101</v>
      </c>
      <c r="D148" s="30" t="s">
        <v>15</v>
      </c>
      <c r="E148" s="30" t="s">
        <v>102</v>
      </c>
      <c r="F148" s="31">
        <v>45789</v>
      </c>
      <c r="G148" s="31">
        <v>45807</v>
      </c>
      <c r="H148" s="30" t="s">
        <v>486</v>
      </c>
      <c r="I148" s="32">
        <f t="shared" si="2"/>
        <v>540</v>
      </c>
      <c r="J148" s="32">
        <v>0</v>
      </c>
      <c r="K148" s="32">
        <v>540</v>
      </c>
    </row>
    <row r="149" spans="1:11" ht="40.5" x14ac:dyDescent="0.25">
      <c r="A149" s="35" t="s">
        <v>87</v>
      </c>
      <c r="B149" s="30" t="s">
        <v>88</v>
      </c>
      <c r="C149" s="37">
        <v>231101</v>
      </c>
      <c r="D149" s="30" t="s">
        <v>15</v>
      </c>
      <c r="E149" s="30" t="s">
        <v>103</v>
      </c>
      <c r="F149" s="31">
        <v>45775</v>
      </c>
      <c r="G149" s="31">
        <v>45807</v>
      </c>
      <c r="H149" s="30" t="s">
        <v>487</v>
      </c>
      <c r="I149" s="32">
        <f t="shared" si="2"/>
        <v>648</v>
      </c>
      <c r="J149" s="32">
        <v>0</v>
      </c>
      <c r="K149" s="32">
        <v>648</v>
      </c>
    </row>
    <row r="150" spans="1:11" ht="40.5" x14ac:dyDescent="0.25">
      <c r="A150" s="35" t="s">
        <v>87</v>
      </c>
      <c r="B150" s="30" t="s">
        <v>88</v>
      </c>
      <c r="C150" s="37">
        <v>231101</v>
      </c>
      <c r="D150" s="30" t="s">
        <v>15</v>
      </c>
      <c r="E150" s="30" t="s">
        <v>104</v>
      </c>
      <c r="F150" s="31">
        <v>45768</v>
      </c>
      <c r="G150" s="31">
        <v>45807</v>
      </c>
      <c r="H150" s="30" t="s">
        <v>488</v>
      </c>
      <c r="I150" s="32">
        <f t="shared" si="2"/>
        <v>1242</v>
      </c>
      <c r="J150" s="32">
        <v>0</v>
      </c>
      <c r="K150" s="32">
        <v>1242</v>
      </c>
    </row>
    <row r="151" spans="1:11" ht="40.5" x14ac:dyDescent="0.25">
      <c r="A151" s="35" t="s">
        <v>87</v>
      </c>
      <c r="B151" s="30" t="s">
        <v>88</v>
      </c>
      <c r="C151" s="37">
        <v>231101</v>
      </c>
      <c r="D151" s="30" t="s">
        <v>15</v>
      </c>
      <c r="E151" s="30" t="s">
        <v>105</v>
      </c>
      <c r="F151" s="31">
        <v>45768</v>
      </c>
      <c r="G151" s="31">
        <v>45807</v>
      </c>
      <c r="H151" s="30" t="s">
        <v>489</v>
      </c>
      <c r="I151" s="32">
        <f t="shared" si="2"/>
        <v>39600</v>
      </c>
      <c r="J151" s="32">
        <v>0</v>
      </c>
      <c r="K151" s="32">
        <v>39600</v>
      </c>
    </row>
    <row r="152" spans="1:11" ht="40.5" x14ac:dyDescent="0.25">
      <c r="A152" s="35" t="s">
        <v>87</v>
      </c>
      <c r="B152" s="30" t="s">
        <v>88</v>
      </c>
      <c r="C152" s="37">
        <v>231101</v>
      </c>
      <c r="D152" s="30" t="s">
        <v>15</v>
      </c>
      <c r="E152" s="30" t="s">
        <v>106</v>
      </c>
      <c r="F152" s="31">
        <v>45761</v>
      </c>
      <c r="G152" s="31">
        <v>45807</v>
      </c>
      <c r="H152" s="30" t="s">
        <v>490</v>
      </c>
      <c r="I152" s="32">
        <f t="shared" si="2"/>
        <v>486</v>
      </c>
      <c r="J152" s="32">
        <v>0</v>
      </c>
      <c r="K152" s="32">
        <v>486</v>
      </c>
    </row>
    <row r="153" spans="1:11" ht="40.5" x14ac:dyDescent="0.25">
      <c r="A153" s="35" t="s">
        <v>87</v>
      </c>
      <c r="B153" s="30" t="s">
        <v>88</v>
      </c>
      <c r="C153" s="37">
        <v>231101</v>
      </c>
      <c r="D153" s="30" t="s">
        <v>15</v>
      </c>
      <c r="E153" s="30" t="s">
        <v>107</v>
      </c>
      <c r="F153" s="31">
        <v>45761</v>
      </c>
      <c r="G153" s="31">
        <v>45807</v>
      </c>
      <c r="H153" s="30" t="s">
        <v>491</v>
      </c>
      <c r="I153" s="32">
        <f t="shared" si="2"/>
        <v>39600</v>
      </c>
      <c r="J153" s="32">
        <v>0</v>
      </c>
      <c r="K153" s="32">
        <v>39600</v>
      </c>
    </row>
    <row r="154" spans="1:11" ht="40.5" x14ac:dyDescent="0.25">
      <c r="A154" s="35" t="s">
        <v>87</v>
      </c>
      <c r="B154" s="30" t="s">
        <v>88</v>
      </c>
      <c r="C154" s="37">
        <v>231101</v>
      </c>
      <c r="D154" s="30" t="s">
        <v>15</v>
      </c>
      <c r="E154" s="30" t="s">
        <v>108</v>
      </c>
      <c r="F154" s="31">
        <v>45751</v>
      </c>
      <c r="G154" s="31">
        <v>45807</v>
      </c>
      <c r="H154" s="30" t="s">
        <v>492</v>
      </c>
      <c r="I154" s="32">
        <f t="shared" si="2"/>
        <v>2214</v>
      </c>
      <c r="J154" s="32">
        <v>0</v>
      </c>
      <c r="K154" s="32">
        <v>2214</v>
      </c>
    </row>
    <row r="155" spans="1:11" ht="40.5" x14ac:dyDescent="0.25">
      <c r="A155" s="35" t="s">
        <v>87</v>
      </c>
      <c r="B155" s="30" t="s">
        <v>88</v>
      </c>
      <c r="C155" s="37">
        <v>231101</v>
      </c>
      <c r="D155" s="30" t="s">
        <v>15</v>
      </c>
      <c r="E155" s="30" t="s">
        <v>109</v>
      </c>
      <c r="F155" s="31">
        <v>45757</v>
      </c>
      <c r="G155" s="31">
        <v>45807</v>
      </c>
      <c r="H155" s="30" t="s">
        <v>493</v>
      </c>
      <c r="I155" s="32">
        <f t="shared" si="2"/>
        <v>2160</v>
      </c>
      <c r="J155" s="32">
        <v>0</v>
      </c>
      <c r="K155" s="32">
        <v>2160</v>
      </c>
    </row>
    <row r="156" spans="1:11" ht="40.5" x14ac:dyDescent="0.25">
      <c r="A156" s="35" t="s">
        <v>87</v>
      </c>
      <c r="B156" s="30" t="s">
        <v>88</v>
      </c>
      <c r="C156" s="37">
        <v>231101</v>
      </c>
      <c r="D156" s="30" t="s">
        <v>15</v>
      </c>
      <c r="E156" s="30" t="s">
        <v>110</v>
      </c>
      <c r="F156" s="31">
        <v>45754</v>
      </c>
      <c r="G156" s="31">
        <v>45807</v>
      </c>
      <c r="H156" s="30" t="s">
        <v>494</v>
      </c>
      <c r="I156" s="32">
        <f t="shared" si="2"/>
        <v>39600</v>
      </c>
      <c r="J156" s="32">
        <v>0</v>
      </c>
      <c r="K156" s="32">
        <v>39600</v>
      </c>
    </row>
    <row r="157" spans="1:11" ht="40.5" x14ac:dyDescent="0.25">
      <c r="A157" s="35" t="s">
        <v>87</v>
      </c>
      <c r="B157" s="30" t="s">
        <v>88</v>
      </c>
      <c r="C157" s="37">
        <v>231101</v>
      </c>
      <c r="D157" s="30" t="s">
        <v>15</v>
      </c>
      <c r="E157" s="30" t="s">
        <v>111</v>
      </c>
      <c r="F157" s="31">
        <v>45754</v>
      </c>
      <c r="G157" s="31">
        <v>45807</v>
      </c>
      <c r="H157" s="30" t="s">
        <v>495</v>
      </c>
      <c r="I157" s="32">
        <f t="shared" si="2"/>
        <v>486</v>
      </c>
      <c r="J157" s="32">
        <v>0</v>
      </c>
      <c r="K157" s="32">
        <v>486</v>
      </c>
    </row>
    <row r="158" spans="1:11" ht="40.5" x14ac:dyDescent="0.25">
      <c r="A158" s="35" t="s">
        <v>87</v>
      </c>
      <c r="B158" s="30" t="s">
        <v>88</v>
      </c>
      <c r="C158" s="37">
        <v>231101</v>
      </c>
      <c r="D158" s="30" t="s">
        <v>15</v>
      </c>
      <c r="E158" s="30" t="s">
        <v>112</v>
      </c>
      <c r="F158" s="31">
        <v>45805</v>
      </c>
      <c r="G158" s="31">
        <v>45807</v>
      </c>
      <c r="H158" s="30" t="s">
        <v>496</v>
      </c>
      <c r="I158" s="32">
        <f t="shared" si="2"/>
        <v>1836</v>
      </c>
      <c r="J158" s="32">
        <v>0</v>
      </c>
      <c r="K158" s="32">
        <v>1836</v>
      </c>
    </row>
    <row r="159" spans="1:11" ht="40.5" x14ac:dyDescent="0.25">
      <c r="A159" s="35" t="s">
        <v>87</v>
      </c>
      <c r="B159" s="30" t="s">
        <v>88</v>
      </c>
      <c r="C159" s="37">
        <v>231101</v>
      </c>
      <c r="D159" s="30" t="s">
        <v>15</v>
      </c>
      <c r="E159" s="30" t="s">
        <v>113</v>
      </c>
      <c r="F159" s="31">
        <v>45754</v>
      </c>
      <c r="G159" s="31">
        <v>45807</v>
      </c>
      <c r="H159" s="30" t="s">
        <v>497</v>
      </c>
      <c r="I159" s="32">
        <f t="shared" si="2"/>
        <v>4800</v>
      </c>
      <c r="J159" s="32">
        <v>0</v>
      </c>
      <c r="K159" s="32">
        <v>4800</v>
      </c>
    </row>
    <row r="160" spans="1:11" ht="40.5" x14ac:dyDescent="0.25">
      <c r="A160" s="35" t="s">
        <v>87</v>
      </c>
      <c r="B160" s="30" t="s">
        <v>88</v>
      </c>
      <c r="C160" s="37">
        <v>231101</v>
      </c>
      <c r="D160" s="30" t="s">
        <v>15</v>
      </c>
      <c r="E160" s="30" t="s">
        <v>114</v>
      </c>
      <c r="F160" s="31">
        <v>45726</v>
      </c>
      <c r="G160" s="31">
        <v>45807</v>
      </c>
      <c r="H160" s="30" t="s">
        <v>498</v>
      </c>
      <c r="I160" s="32">
        <f t="shared" si="2"/>
        <v>14400</v>
      </c>
      <c r="J160" s="32">
        <v>0</v>
      </c>
      <c r="K160" s="32">
        <v>14400</v>
      </c>
    </row>
    <row r="161" spans="1:11" ht="40.5" x14ac:dyDescent="0.25">
      <c r="A161" s="35" t="s">
        <v>87</v>
      </c>
      <c r="B161" s="30" t="s">
        <v>88</v>
      </c>
      <c r="C161" s="37">
        <v>231101</v>
      </c>
      <c r="D161" s="30" t="s">
        <v>15</v>
      </c>
      <c r="E161" s="30" t="s">
        <v>115</v>
      </c>
      <c r="F161" s="31">
        <v>45754</v>
      </c>
      <c r="G161" s="31">
        <v>45807</v>
      </c>
      <c r="H161" s="30" t="s">
        <v>499</v>
      </c>
      <c r="I161" s="32">
        <f t="shared" si="2"/>
        <v>8400</v>
      </c>
      <c r="J161" s="32">
        <v>0</v>
      </c>
      <c r="K161" s="32">
        <v>8400</v>
      </c>
    </row>
    <row r="162" spans="1:11" ht="40.5" x14ac:dyDescent="0.25">
      <c r="A162" s="35" t="s">
        <v>87</v>
      </c>
      <c r="B162" s="30" t="s">
        <v>88</v>
      </c>
      <c r="C162" s="37">
        <v>231101</v>
      </c>
      <c r="D162" s="30" t="s">
        <v>15</v>
      </c>
      <c r="E162" s="30" t="s">
        <v>116</v>
      </c>
      <c r="F162" s="31">
        <v>45775</v>
      </c>
      <c r="G162" s="31">
        <v>45807</v>
      </c>
      <c r="H162" s="30" t="s">
        <v>500</v>
      </c>
      <c r="I162" s="32">
        <f t="shared" si="2"/>
        <v>8400</v>
      </c>
      <c r="J162" s="32">
        <v>0</v>
      </c>
      <c r="K162" s="32">
        <v>8400</v>
      </c>
    </row>
    <row r="163" spans="1:11" ht="60.75" x14ac:dyDescent="0.25">
      <c r="A163" s="35" t="s">
        <v>87</v>
      </c>
      <c r="B163" s="30" t="s">
        <v>88</v>
      </c>
      <c r="C163" s="37">
        <v>231101</v>
      </c>
      <c r="D163" s="30" t="s">
        <v>15</v>
      </c>
      <c r="E163" s="30" t="s">
        <v>117</v>
      </c>
      <c r="F163" s="31">
        <v>45775</v>
      </c>
      <c r="G163" s="31">
        <v>45807</v>
      </c>
      <c r="H163" s="30" t="s">
        <v>501</v>
      </c>
      <c r="I163" s="32">
        <f t="shared" si="2"/>
        <v>42240</v>
      </c>
      <c r="J163" s="32">
        <v>0</v>
      </c>
      <c r="K163" s="32">
        <v>42240</v>
      </c>
    </row>
    <row r="164" spans="1:11" ht="40.5" x14ac:dyDescent="0.25">
      <c r="A164" s="35" t="s">
        <v>87</v>
      </c>
      <c r="B164" s="30" t="s">
        <v>88</v>
      </c>
      <c r="C164" s="37">
        <v>231101</v>
      </c>
      <c r="D164" s="30" t="s">
        <v>15</v>
      </c>
      <c r="E164" s="30" t="s">
        <v>118</v>
      </c>
      <c r="F164" s="31">
        <v>45750</v>
      </c>
      <c r="G164" s="31">
        <v>45807</v>
      </c>
      <c r="H164" s="30" t="s">
        <v>502</v>
      </c>
      <c r="I164" s="32">
        <f t="shared" si="2"/>
        <v>2376</v>
      </c>
      <c r="J164" s="32">
        <v>0</v>
      </c>
      <c r="K164" s="32">
        <v>2376</v>
      </c>
    </row>
    <row r="165" spans="1:11" ht="40.5" x14ac:dyDescent="0.25">
      <c r="A165" s="35" t="s">
        <v>87</v>
      </c>
      <c r="B165" s="30" t="s">
        <v>88</v>
      </c>
      <c r="C165" s="37">
        <v>231101</v>
      </c>
      <c r="D165" s="30" t="s">
        <v>15</v>
      </c>
      <c r="E165" s="30" t="s">
        <v>119</v>
      </c>
      <c r="F165" s="31">
        <v>45775</v>
      </c>
      <c r="G165" s="31">
        <v>45807</v>
      </c>
      <c r="H165" s="30" t="s">
        <v>503</v>
      </c>
      <c r="I165" s="32">
        <f t="shared" si="2"/>
        <v>14400</v>
      </c>
      <c r="J165" s="32">
        <v>0</v>
      </c>
      <c r="K165" s="32">
        <v>14400</v>
      </c>
    </row>
    <row r="166" spans="1:11" ht="40.5" x14ac:dyDescent="0.25">
      <c r="A166" s="35" t="s">
        <v>87</v>
      </c>
      <c r="B166" s="30" t="s">
        <v>88</v>
      </c>
      <c r="C166" s="37">
        <v>231101</v>
      </c>
      <c r="D166" s="30" t="s">
        <v>15</v>
      </c>
      <c r="E166" s="30" t="s">
        <v>120</v>
      </c>
      <c r="F166" s="31">
        <v>45754</v>
      </c>
      <c r="G166" s="31">
        <v>45807</v>
      </c>
      <c r="H166" s="30" t="s">
        <v>504</v>
      </c>
      <c r="I166" s="32">
        <f t="shared" si="2"/>
        <v>2376</v>
      </c>
      <c r="J166" s="32">
        <v>0</v>
      </c>
      <c r="K166" s="32">
        <v>2376</v>
      </c>
    </row>
    <row r="167" spans="1:11" ht="40.5" x14ac:dyDescent="0.25">
      <c r="A167" s="35" t="s">
        <v>87</v>
      </c>
      <c r="B167" s="30" t="s">
        <v>88</v>
      </c>
      <c r="C167" s="37">
        <v>231101</v>
      </c>
      <c r="D167" s="30" t="s">
        <v>15</v>
      </c>
      <c r="E167" s="30" t="s">
        <v>121</v>
      </c>
      <c r="F167" s="31">
        <v>45754</v>
      </c>
      <c r="G167" s="31">
        <v>45807</v>
      </c>
      <c r="H167" s="30" t="s">
        <v>505</v>
      </c>
      <c r="I167" s="32">
        <f t="shared" si="2"/>
        <v>14400</v>
      </c>
      <c r="J167" s="32">
        <v>0</v>
      </c>
      <c r="K167" s="32">
        <v>14400</v>
      </c>
    </row>
    <row r="168" spans="1:11" ht="40.5" x14ac:dyDescent="0.25">
      <c r="A168" s="35" t="s">
        <v>87</v>
      </c>
      <c r="B168" s="30" t="s">
        <v>88</v>
      </c>
      <c r="C168" s="37">
        <v>231101</v>
      </c>
      <c r="D168" s="30" t="s">
        <v>15</v>
      </c>
      <c r="E168" s="30" t="s">
        <v>122</v>
      </c>
      <c r="F168" s="31">
        <v>45754</v>
      </c>
      <c r="G168" s="31">
        <v>45807</v>
      </c>
      <c r="H168" s="30" t="s">
        <v>506</v>
      </c>
      <c r="I168" s="32">
        <f t="shared" si="2"/>
        <v>36000</v>
      </c>
      <c r="J168" s="32">
        <v>0</v>
      </c>
      <c r="K168" s="32">
        <v>36000</v>
      </c>
    </row>
    <row r="169" spans="1:11" ht="40.5" x14ac:dyDescent="0.25">
      <c r="A169" s="35" t="s">
        <v>87</v>
      </c>
      <c r="B169" s="30" t="s">
        <v>88</v>
      </c>
      <c r="C169" s="37">
        <v>231101</v>
      </c>
      <c r="D169" s="30" t="s">
        <v>15</v>
      </c>
      <c r="E169" s="30" t="s">
        <v>123</v>
      </c>
      <c r="F169" s="31">
        <v>45775</v>
      </c>
      <c r="G169" s="31">
        <v>45807</v>
      </c>
      <c r="H169" s="30" t="s">
        <v>507</v>
      </c>
      <c r="I169" s="32">
        <f t="shared" si="2"/>
        <v>36000</v>
      </c>
      <c r="J169" s="32">
        <v>0</v>
      </c>
      <c r="K169" s="32">
        <v>36000</v>
      </c>
    </row>
    <row r="170" spans="1:11" ht="40.5" x14ac:dyDescent="0.25">
      <c r="A170" s="35" t="s">
        <v>87</v>
      </c>
      <c r="B170" s="30" t="s">
        <v>88</v>
      </c>
      <c r="C170" s="37">
        <v>231101</v>
      </c>
      <c r="D170" s="30" t="s">
        <v>15</v>
      </c>
      <c r="E170" s="30" t="s">
        <v>124</v>
      </c>
      <c r="F170" s="31">
        <v>45754</v>
      </c>
      <c r="G170" s="31">
        <v>45807</v>
      </c>
      <c r="H170" s="30" t="s">
        <v>508</v>
      </c>
      <c r="I170" s="32">
        <f t="shared" si="2"/>
        <v>10560</v>
      </c>
      <c r="J170" s="32">
        <v>0</v>
      </c>
      <c r="K170" s="32">
        <v>10560</v>
      </c>
    </row>
    <row r="171" spans="1:11" ht="40.5" x14ac:dyDescent="0.25">
      <c r="A171" s="35" t="s">
        <v>87</v>
      </c>
      <c r="B171" s="30" t="s">
        <v>88</v>
      </c>
      <c r="C171" s="37">
        <v>231101</v>
      </c>
      <c r="D171" s="30" t="s">
        <v>15</v>
      </c>
      <c r="E171" s="30" t="s">
        <v>125</v>
      </c>
      <c r="F171" s="31">
        <v>45775</v>
      </c>
      <c r="G171" s="31">
        <v>45807</v>
      </c>
      <c r="H171" s="30" t="s">
        <v>509</v>
      </c>
      <c r="I171" s="32">
        <f t="shared" si="2"/>
        <v>4800</v>
      </c>
      <c r="J171" s="32">
        <v>0</v>
      </c>
      <c r="K171" s="32">
        <v>4800</v>
      </c>
    </row>
    <row r="172" spans="1:11" ht="40.5" x14ac:dyDescent="0.25">
      <c r="A172" s="35" t="s">
        <v>87</v>
      </c>
      <c r="B172" s="30" t="s">
        <v>88</v>
      </c>
      <c r="C172" s="37">
        <v>231101</v>
      </c>
      <c r="D172" s="30" t="s">
        <v>15</v>
      </c>
      <c r="E172" s="30" t="s">
        <v>126</v>
      </c>
      <c r="F172" s="31">
        <v>45726</v>
      </c>
      <c r="G172" s="31">
        <v>45807</v>
      </c>
      <c r="H172" s="30" t="s">
        <v>126</v>
      </c>
      <c r="I172" s="32">
        <f t="shared" si="2"/>
        <v>10560</v>
      </c>
      <c r="J172" s="32">
        <v>0</v>
      </c>
      <c r="K172" s="32">
        <v>10560</v>
      </c>
    </row>
    <row r="173" spans="1:11" ht="60.75" x14ac:dyDescent="0.25">
      <c r="A173" s="35" t="s">
        <v>510</v>
      </c>
      <c r="B173" s="30" t="s">
        <v>511</v>
      </c>
      <c r="C173" s="37">
        <v>239904</v>
      </c>
      <c r="D173" s="30" t="s">
        <v>512</v>
      </c>
      <c r="E173" s="30" t="s">
        <v>70</v>
      </c>
      <c r="F173" s="31">
        <v>45806</v>
      </c>
      <c r="G173" s="31">
        <v>45834</v>
      </c>
      <c r="H173" s="30" t="s">
        <v>513</v>
      </c>
      <c r="I173" s="32">
        <f t="shared" si="2"/>
        <v>8732</v>
      </c>
      <c r="J173" s="32">
        <v>370</v>
      </c>
      <c r="K173" s="32">
        <v>8362</v>
      </c>
    </row>
    <row r="174" spans="1:11" ht="40.5" x14ac:dyDescent="0.25">
      <c r="A174" s="35" t="s">
        <v>514</v>
      </c>
      <c r="B174" s="30" t="s">
        <v>515</v>
      </c>
      <c r="C174" s="37">
        <v>231101</v>
      </c>
      <c r="D174" s="30" t="s">
        <v>15</v>
      </c>
      <c r="E174" s="30" t="s">
        <v>516</v>
      </c>
      <c r="F174" s="31">
        <v>45812</v>
      </c>
      <c r="G174" s="31">
        <v>45819</v>
      </c>
      <c r="H174" s="30" t="s">
        <v>517</v>
      </c>
      <c r="I174" s="32">
        <f t="shared" si="2"/>
        <v>21120</v>
      </c>
      <c r="J174" s="32">
        <v>0</v>
      </c>
      <c r="K174" s="32">
        <v>21120</v>
      </c>
    </row>
    <row r="175" spans="1:11" ht="40.5" x14ac:dyDescent="0.25">
      <c r="A175" s="35" t="s">
        <v>514</v>
      </c>
      <c r="B175" s="30" t="s">
        <v>515</v>
      </c>
      <c r="C175" s="37">
        <v>231101</v>
      </c>
      <c r="D175" s="30" t="s">
        <v>15</v>
      </c>
      <c r="E175" s="30" t="s">
        <v>518</v>
      </c>
      <c r="F175" s="31">
        <v>45812</v>
      </c>
      <c r="G175" s="31">
        <v>45819</v>
      </c>
      <c r="H175" s="30" t="s">
        <v>519</v>
      </c>
      <c r="I175" s="32">
        <f t="shared" si="2"/>
        <v>46080</v>
      </c>
      <c r="J175" s="32">
        <v>0</v>
      </c>
      <c r="K175" s="32">
        <v>46080</v>
      </c>
    </row>
    <row r="176" spans="1:11" ht="40.5" x14ac:dyDescent="0.25">
      <c r="A176" s="35" t="s">
        <v>514</v>
      </c>
      <c r="B176" s="30" t="s">
        <v>515</v>
      </c>
      <c r="C176" s="37">
        <v>231101</v>
      </c>
      <c r="D176" s="30" t="s">
        <v>15</v>
      </c>
      <c r="E176" s="30" t="s">
        <v>520</v>
      </c>
      <c r="F176" s="31">
        <v>45812</v>
      </c>
      <c r="G176" s="31">
        <v>45820</v>
      </c>
      <c r="H176" s="30" t="s">
        <v>521</v>
      </c>
      <c r="I176" s="32">
        <f t="shared" si="2"/>
        <v>14400</v>
      </c>
      <c r="J176" s="32">
        <v>0</v>
      </c>
      <c r="K176" s="32">
        <v>14400</v>
      </c>
    </row>
    <row r="177" spans="1:11" ht="40.5" x14ac:dyDescent="0.25">
      <c r="A177" s="35" t="s">
        <v>514</v>
      </c>
      <c r="B177" s="30" t="s">
        <v>515</v>
      </c>
      <c r="C177" s="37">
        <v>231101</v>
      </c>
      <c r="D177" s="30" t="s">
        <v>15</v>
      </c>
      <c r="E177" s="30" t="s">
        <v>522</v>
      </c>
      <c r="F177" s="31">
        <v>45812</v>
      </c>
      <c r="G177" s="31">
        <v>45820</v>
      </c>
      <c r="H177" s="30" t="s">
        <v>523</v>
      </c>
      <c r="I177" s="32">
        <f t="shared" si="2"/>
        <v>198000</v>
      </c>
      <c r="J177" s="32">
        <v>0</v>
      </c>
      <c r="K177" s="32">
        <v>198000</v>
      </c>
    </row>
    <row r="178" spans="1:11" ht="40.5" x14ac:dyDescent="0.25">
      <c r="A178" s="35" t="s">
        <v>514</v>
      </c>
      <c r="B178" s="30" t="s">
        <v>515</v>
      </c>
      <c r="C178" s="37">
        <v>231101</v>
      </c>
      <c r="D178" s="30" t="s">
        <v>15</v>
      </c>
      <c r="E178" s="30" t="s">
        <v>524</v>
      </c>
      <c r="F178" s="31">
        <v>45812</v>
      </c>
      <c r="G178" s="31">
        <v>45820</v>
      </c>
      <c r="H178" s="30" t="s">
        <v>525</v>
      </c>
      <c r="I178" s="32">
        <f t="shared" si="2"/>
        <v>14400</v>
      </c>
      <c r="J178" s="32">
        <v>0</v>
      </c>
      <c r="K178" s="32">
        <v>14400</v>
      </c>
    </row>
    <row r="179" spans="1:11" ht="40.5" x14ac:dyDescent="0.25">
      <c r="A179" s="35" t="s">
        <v>514</v>
      </c>
      <c r="B179" s="30" t="s">
        <v>515</v>
      </c>
      <c r="C179" s="37">
        <v>231101</v>
      </c>
      <c r="D179" s="30" t="s">
        <v>15</v>
      </c>
      <c r="E179" s="30" t="s">
        <v>526</v>
      </c>
      <c r="F179" s="31">
        <v>45801</v>
      </c>
      <c r="G179" s="31">
        <v>45832</v>
      </c>
      <c r="H179" s="30" t="s">
        <v>527</v>
      </c>
      <c r="I179" s="32">
        <f t="shared" si="2"/>
        <v>8030</v>
      </c>
      <c r="J179" s="32">
        <v>0</v>
      </c>
      <c r="K179" s="32">
        <v>8030</v>
      </c>
    </row>
    <row r="180" spans="1:11" ht="40.5" x14ac:dyDescent="0.25">
      <c r="A180" s="35" t="s">
        <v>514</v>
      </c>
      <c r="B180" s="30" t="s">
        <v>515</v>
      </c>
      <c r="C180" s="37">
        <v>231101</v>
      </c>
      <c r="D180" s="30" t="s">
        <v>15</v>
      </c>
      <c r="E180" s="30" t="s">
        <v>528</v>
      </c>
      <c r="F180" s="31">
        <v>45772</v>
      </c>
      <c r="G180" s="31">
        <v>45832</v>
      </c>
      <c r="H180" s="30" t="s">
        <v>529</v>
      </c>
      <c r="I180" s="32">
        <f t="shared" si="2"/>
        <v>13640</v>
      </c>
      <c r="J180" s="32">
        <v>0</v>
      </c>
      <c r="K180" s="32">
        <v>13640</v>
      </c>
    </row>
    <row r="181" spans="1:11" ht="121.5" x14ac:dyDescent="0.25">
      <c r="A181" s="35" t="s">
        <v>530</v>
      </c>
      <c r="B181" s="30" t="s">
        <v>531</v>
      </c>
      <c r="C181" s="37">
        <v>241401</v>
      </c>
      <c r="D181" s="30" t="s">
        <v>34</v>
      </c>
      <c r="E181" s="30" t="s">
        <v>532</v>
      </c>
      <c r="F181" s="31">
        <v>45812</v>
      </c>
      <c r="G181" s="31">
        <v>45835</v>
      </c>
      <c r="H181" s="30" t="s">
        <v>533</v>
      </c>
      <c r="I181" s="32">
        <f t="shared" si="2"/>
        <v>9500</v>
      </c>
      <c r="J181" s="32">
        <v>0</v>
      </c>
      <c r="K181" s="32">
        <v>9500</v>
      </c>
    </row>
    <row r="182" spans="1:11" ht="121.5" x14ac:dyDescent="0.25">
      <c r="A182" s="35" t="s">
        <v>530</v>
      </c>
      <c r="B182" s="30" t="s">
        <v>531</v>
      </c>
      <c r="C182" s="37">
        <v>241401</v>
      </c>
      <c r="D182" s="30" t="s">
        <v>34</v>
      </c>
      <c r="E182" s="30" t="s">
        <v>534</v>
      </c>
      <c r="F182" s="31">
        <v>45812</v>
      </c>
      <c r="G182" s="31">
        <v>45835</v>
      </c>
      <c r="H182" s="30" t="s">
        <v>535</v>
      </c>
      <c r="I182" s="32">
        <f t="shared" si="2"/>
        <v>11500</v>
      </c>
      <c r="J182" s="32">
        <v>0</v>
      </c>
      <c r="K182" s="32">
        <v>11500</v>
      </c>
    </row>
    <row r="183" spans="1:11" ht="121.5" x14ac:dyDescent="0.25">
      <c r="A183" s="35" t="s">
        <v>530</v>
      </c>
      <c r="B183" s="30" t="s">
        <v>531</v>
      </c>
      <c r="C183" s="37">
        <v>241401</v>
      </c>
      <c r="D183" s="30" t="s">
        <v>34</v>
      </c>
      <c r="E183" s="30" t="s">
        <v>536</v>
      </c>
      <c r="F183" s="31">
        <v>45812</v>
      </c>
      <c r="G183" s="31">
        <v>45835</v>
      </c>
      <c r="H183" s="30" t="s">
        <v>537</v>
      </c>
      <c r="I183" s="32">
        <f t="shared" si="2"/>
        <v>10200</v>
      </c>
      <c r="J183" s="32">
        <v>0</v>
      </c>
      <c r="K183" s="32">
        <v>10200</v>
      </c>
    </row>
    <row r="184" spans="1:11" ht="121.5" x14ac:dyDescent="0.25">
      <c r="A184" s="35" t="s">
        <v>530</v>
      </c>
      <c r="B184" s="30" t="s">
        <v>531</v>
      </c>
      <c r="C184" s="37">
        <v>241401</v>
      </c>
      <c r="D184" s="30" t="s">
        <v>34</v>
      </c>
      <c r="E184" s="30" t="s">
        <v>538</v>
      </c>
      <c r="F184" s="31">
        <v>45820</v>
      </c>
      <c r="G184" s="31">
        <v>45835</v>
      </c>
      <c r="H184" s="30" t="s">
        <v>539</v>
      </c>
      <c r="I184" s="32">
        <f t="shared" si="2"/>
        <v>10200</v>
      </c>
      <c r="J184" s="32">
        <v>0</v>
      </c>
      <c r="K184" s="32">
        <v>10200</v>
      </c>
    </row>
    <row r="185" spans="1:11" ht="60.75" x14ac:dyDescent="0.25">
      <c r="A185" s="35" t="s">
        <v>540</v>
      </c>
      <c r="B185" s="30" t="s">
        <v>541</v>
      </c>
      <c r="C185" s="37">
        <v>239802</v>
      </c>
      <c r="D185" s="30" t="s">
        <v>542</v>
      </c>
      <c r="E185" s="30" t="s">
        <v>543</v>
      </c>
      <c r="F185" s="31">
        <v>45824</v>
      </c>
      <c r="G185" s="31">
        <v>45833</v>
      </c>
      <c r="H185" s="30" t="s">
        <v>544</v>
      </c>
      <c r="I185" s="32">
        <f t="shared" si="2"/>
        <v>134874</v>
      </c>
      <c r="J185" s="32">
        <v>5715</v>
      </c>
      <c r="K185" s="32">
        <v>129159</v>
      </c>
    </row>
    <row r="186" spans="1:11" ht="60.75" x14ac:dyDescent="0.25">
      <c r="A186" s="35" t="s">
        <v>540</v>
      </c>
      <c r="B186" s="30" t="s">
        <v>541</v>
      </c>
      <c r="C186" s="37">
        <v>239802</v>
      </c>
      <c r="D186" s="30" t="s">
        <v>542</v>
      </c>
      <c r="E186" s="30" t="s">
        <v>545</v>
      </c>
      <c r="F186" s="31">
        <v>45820</v>
      </c>
      <c r="G186" s="31">
        <v>45834</v>
      </c>
      <c r="H186" s="30" t="s">
        <v>546</v>
      </c>
      <c r="I186" s="32">
        <f t="shared" si="2"/>
        <v>65761.399999999994</v>
      </c>
      <c r="J186" s="32">
        <v>2786.5</v>
      </c>
      <c r="K186" s="32">
        <v>62974.9</v>
      </c>
    </row>
    <row r="187" spans="1:11" ht="162" x14ac:dyDescent="0.25">
      <c r="A187" s="35" t="s">
        <v>547</v>
      </c>
      <c r="B187" s="30" t="s">
        <v>548</v>
      </c>
      <c r="C187" s="37">
        <v>241401</v>
      </c>
      <c r="D187" s="30" t="s">
        <v>34</v>
      </c>
      <c r="E187" s="30" t="s">
        <v>549</v>
      </c>
      <c r="F187" s="31">
        <v>45797</v>
      </c>
      <c r="G187" s="31">
        <v>45828</v>
      </c>
      <c r="H187" s="30" t="s">
        <v>550</v>
      </c>
      <c r="I187" s="32">
        <f t="shared" si="2"/>
        <v>25500</v>
      </c>
      <c r="J187" s="32">
        <v>0</v>
      </c>
      <c r="K187" s="32">
        <v>25500</v>
      </c>
    </row>
    <row r="188" spans="1:11" ht="81" x14ac:dyDescent="0.25">
      <c r="A188" s="35" t="s">
        <v>547</v>
      </c>
      <c r="B188" s="30" t="s">
        <v>548</v>
      </c>
      <c r="C188" s="37">
        <v>228704</v>
      </c>
      <c r="D188" s="30" t="s">
        <v>354</v>
      </c>
      <c r="E188" s="30" t="s">
        <v>551</v>
      </c>
      <c r="F188" s="31">
        <v>45806</v>
      </c>
      <c r="G188" s="31">
        <v>45838</v>
      </c>
      <c r="H188" s="30" t="s">
        <v>552</v>
      </c>
      <c r="I188" s="32">
        <f t="shared" si="2"/>
        <v>25000</v>
      </c>
      <c r="J188" s="32">
        <v>0</v>
      </c>
      <c r="K188" s="32">
        <v>25000</v>
      </c>
    </row>
    <row r="189" spans="1:11" ht="81" x14ac:dyDescent="0.25">
      <c r="A189" s="35" t="s">
        <v>129</v>
      </c>
      <c r="B189" s="30" t="s">
        <v>130</v>
      </c>
      <c r="C189" s="37">
        <v>227101</v>
      </c>
      <c r="D189" s="30" t="s">
        <v>144</v>
      </c>
      <c r="E189" s="30" t="s">
        <v>553</v>
      </c>
      <c r="F189" s="31">
        <v>45831</v>
      </c>
      <c r="G189" s="31">
        <v>45835</v>
      </c>
      <c r="H189" s="30" t="s">
        <v>554</v>
      </c>
      <c r="I189" s="32">
        <f t="shared" si="2"/>
        <v>179495.58000000002</v>
      </c>
      <c r="J189" s="32">
        <v>15819.95</v>
      </c>
      <c r="K189" s="32">
        <v>163675.63</v>
      </c>
    </row>
    <row r="190" spans="1:11" ht="40.5" x14ac:dyDescent="0.25">
      <c r="A190" s="35" t="s">
        <v>133</v>
      </c>
      <c r="B190" s="30" t="s">
        <v>134</v>
      </c>
      <c r="C190" s="37">
        <v>228503</v>
      </c>
      <c r="D190" s="30" t="s">
        <v>25</v>
      </c>
      <c r="E190" s="30" t="s">
        <v>555</v>
      </c>
      <c r="F190" s="31">
        <v>45811</v>
      </c>
      <c r="G190" s="31">
        <v>45820</v>
      </c>
      <c r="H190" s="30" t="s">
        <v>556</v>
      </c>
      <c r="I190" s="32">
        <f t="shared" si="2"/>
        <v>22100.829999999998</v>
      </c>
      <c r="J190" s="32">
        <v>936.48</v>
      </c>
      <c r="K190" s="32">
        <v>21164.35</v>
      </c>
    </row>
    <row r="191" spans="1:11" ht="40.5" x14ac:dyDescent="0.25">
      <c r="A191" s="35" t="s">
        <v>557</v>
      </c>
      <c r="B191" s="30" t="s">
        <v>558</v>
      </c>
      <c r="C191" s="37">
        <v>228503</v>
      </c>
      <c r="D191" s="30" t="s">
        <v>25</v>
      </c>
      <c r="E191" s="30" t="s">
        <v>559</v>
      </c>
      <c r="F191" s="31">
        <v>45810</v>
      </c>
      <c r="G191" s="31">
        <v>45824</v>
      </c>
      <c r="H191" s="30" t="s">
        <v>560</v>
      </c>
      <c r="I191" s="32">
        <f t="shared" si="2"/>
        <v>129800</v>
      </c>
      <c r="J191" s="32">
        <v>5500</v>
      </c>
      <c r="K191" s="32">
        <v>124300</v>
      </c>
    </row>
    <row r="192" spans="1:11" ht="121.5" x14ac:dyDescent="0.25">
      <c r="A192" s="35" t="s">
        <v>561</v>
      </c>
      <c r="B192" s="30" t="s">
        <v>562</v>
      </c>
      <c r="C192" s="37">
        <v>241401</v>
      </c>
      <c r="D192" s="30" t="s">
        <v>34</v>
      </c>
      <c r="E192" s="30" t="s">
        <v>563</v>
      </c>
      <c r="F192" s="31">
        <v>45804</v>
      </c>
      <c r="G192" s="31">
        <v>45828</v>
      </c>
      <c r="H192" s="30" t="s">
        <v>564</v>
      </c>
      <c r="I192" s="32">
        <f t="shared" si="2"/>
        <v>28600</v>
      </c>
      <c r="J192" s="32">
        <v>0</v>
      </c>
      <c r="K192" s="32">
        <v>28600</v>
      </c>
    </row>
    <row r="193" spans="1:11" ht="60.75" x14ac:dyDescent="0.25">
      <c r="A193" s="35" t="s">
        <v>565</v>
      </c>
      <c r="B193" s="30" t="s">
        <v>566</v>
      </c>
      <c r="C193" s="37">
        <v>228706</v>
      </c>
      <c r="D193" s="30" t="s">
        <v>567</v>
      </c>
      <c r="E193" s="30" t="s">
        <v>568</v>
      </c>
      <c r="F193" s="31">
        <v>45816</v>
      </c>
      <c r="G193" s="31">
        <v>45834</v>
      </c>
      <c r="H193" s="30" t="s">
        <v>569</v>
      </c>
      <c r="I193" s="32">
        <f t="shared" si="2"/>
        <v>80170.790000000008</v>
      </c>
      <c r="J193" s="32">
        <v>3668.83</v>
      </c>
      <c r="K193" s="32">
        <v>76501.960000000006</v>
      </c>
    </row>
    <row r="194" spans="1:11" ht="60.75" x14ac:dyDescent="0.25">
      <c r="A194" s="35" t="s">
        <v>570</v>
      </c>
      <c r="B194" s="30" t="s">
        <v>566</v>
      </c>
      <c r="C194" s="37">
        <v>228706</v>
      </c>
      <c r="D194" s="30" t="s">
        <v>567</v>
      </c>
      <c r="E194" s="30" t="s">
        <v>571</v>
      </c>
      <c r="F194" s="31">
        <v>45785</v>
      </c>
      <c r="G194" s="31">
        <v>45834</v>
      </c>
      <c r="H194" s="30" t="s">
        <v>572</v>
      </c>
      <c r="I194" s="32">
        <f t="shared" si="2"/>
        <v>80170.790000000008</v>
      </c>
      <c r="J194" s="32">
        <v>3668.83</v>
      </c>
      <c r="K194" s="32">
        <v>76501.960000000006</v>
      </c>
    </row>
    <row r="195" spans="1:11" ht="81" x14ac:dyDescent="0.25">
      <c r="A195" s="35" t="s">
        <v>570</v>
      </c>
      <c r="B195" s="30" t="s">
        <v>573</v>
      </c>
      <c r="C195" s="37">
        <v>239905</v>
      </c>
      <c r="D195" s="30" t="s">
        <v>574</v>
      </c>
      <c r="E195" s="30" t="s">
        <v>575</v>
      </c>
      <c r="F195" s="31">
        <v>45817</v>
      </c>
      <c r="G195" s="31">
        <v>45834</v>
      </c>
      <c r="H195" s="30" t="s">
        <v>576</v>
      </c>
      <c r="I195" s="32">
        <f t="shared" si="2"/>
        <v>12201.2</v>
      </c>
      <c r="J195" s="32">
        <v>517</v>
      </c>
      <c r="K195" s="32">
        <v>11684.2</v>
      </c>
    </row>
    <row r="196" spans="1:11" ht="60.75" x14ac:dyDescent="0.25">
      <c r="A196" s="35" t="s">
        <v>136</v>
      </c>
      <c r="B196" s="30" t="s">
        <v>137</v>
      </c>
      <c r="C196" s="37">
        <v>237101</v>
      </c>
      <c r="D196" s="30" t="s">
        <v>138</v>
      </c>
      <c r="E196" s="30" t="s">
        <v>577</v>
      </c>
      <c r="F196" s="31">
        <v>45799</v>
      </c>
      <c r="G196" s="31">
        <v>45813</v>
      </c>
      <c r="H196" s="30" t="s">
        <v>578</v>
      </c>
      <c r="I196" s="32">
        <f t="shared" si="2"/>
        <v>1860000</v>
      </c>
      <c r="J196" s="32">
        <v>8036.91</v>
      </c>
      <c r="K196" s="32">
        <v>1851963.09</v>
      </c>
    </row>
    <row r="197" spans="1:11" ht="60.75" x14ac:dyDescent="0.25">
      <c r="A197" s="35" t="s">
        <v>136</v>
      </c>
      <c r="B197" s="30" t="s">
        <v>137</v>
      </c>
      <c r="C197" s="37">
        <v>237101</v>
      </c>
      <c r="D197" s="30" t="s">
        <v>138</v>
      </c>
      <c r="E197" s="30" t="s">
        <v>579</v>
      </c>
      <c r="F197" s="31">
        <v>45825</v>
      </c>
      <c r="G197" s="31">
        <v>45834</v>
      </c>
      <c r="H197" s="30" t="s">
        <v>580</v>
      </c>
      <c r="I197" s="32">
        <f t="shared" si="2"/>
        <v>1280000</v>
      </c>
      <c r="J197" s="32">
        <v>64000</v>
      </c>
      <c r="K197" s="32">
        <v>1216000</v>
      </c>
    </row>
    <row r="198" spans="1:11" ht="40.5" x14ac:dyDescent="0.25">
      <c r="A198" s="35" t="s">
        <v>139</v>
      </c>
      <c r="B198" s="30" t="s">
        <v>140</v>
      </c>
      <c r="C198" s="37">
        <v>228704</v>
      </c>
      <c r="D198" s="30" t="s">
        <v>354</v>
      </c>
      <c r="E198" s="30" t="s">
        <v>553</v>
      </c>
      <c r="F198" s="31">
        <v>45828</v>
      </c>
      <c r="G198" s="31">
        <v>45835</v>
      </c>
      <c r="H198" s="30" t="s">
        <v>581</v>
      </c>
      <c r="I198" s="32">
        <f t="shared" si="2"/>
        <v>97000</v>
      </c>
      <c r="J198" s="32">
        <v>4850</v>
      </c>
      <c r="K198" s="32">
        <v>92150</v>
      </c>
    </row>
    <row r="199" spans="1:11" ht="60.75" x14ac:dyDescent="0.25">
      <c r="A199" s="35" t="s">
        <v>142</v>
      </c>
      <c r="B199" s="30" t="s">
        <v>143</v>
      </c>
      <c r="C199" s="37">
        <v>227101</v>
      </c>
      <c r="D199" s="30" t="s">
        <v>144</v>
      </c>
      <c r="E199" s="30" t="s">
        <v>553</v>
      </c>
      <c r="F199" s="31">
        <v>45825</v>
      </c>
      <c r="G199" s="31">
        <v>45832</v>
      </c>
      <c r="H199" s="30" t="s">
        <v>582</v>
      </c>
      <c r="I199" s="32">
        <f t="shared" si="2"/>
        <v>288657.5</v>
      </c>
      <c r="J199" s="32">
        <v>12231.25</v>
      </c>
      <c r="K199" s="32">
        <v>276426.25</v>
      </c>
    </row>
    <row r="200" spans="1:11" ht="60.75" x14ac:dyDescent="0.25">
      <c r="A200" s="35" t="s">
        <v>142</v>
      </c>
      <c r="B200" s="30" t="s">
        <v>143</v>
      </c>
      <c r="C200" s="37">
        <v>227101</v>
      </c>
      <c r="D200" s="30" t="s">
        <v>144</v>
      </c>
      <c r="E200" s="30" t="s">
        <v>131</v>
      </c>
      <c r="F200" s="31">
        <v>45825</v>
      </c>
      <c r="G200" s="31">
        <v>45835</v>
      </c>
      <c r="H200" s="30" t="s">
        <v>583</v>
      </c>
      <c r="I200" s="32">
        <f t="shared" si="2"/>
        <v>113988</v>
      </c>
      <c r="J200" s="32">
        <v>4830</v>
      </c>
      <c r="K200" s="32">
        <v>109158</v>
      </c>
    </row>
    <row r="201" spans="1:11" ht="60.75" x14ac:dyDescent="0.25">
      <c r="A201" s="35" t="s">
        <v>145</v>
      </c>
      <c r="B201" s="30" t="s">
        <v>146</v>
      </c>
      <c r="C201" s="37">
        <v>221801</v>
      </c>
      <c r="D201" s="30" t="s">
        <v>429</v>
      </c>
      <c r="E201" s="30" t="s">
        <v>584</v>
      </c>
      <c r="F201" s="31">
        <v>45813</v>
      </c>
      <c r="G201" s="31">
        <v>45825</v>
      </c>
      <c r="H201" s="30" t="s">
        <v>585</v>
      </c>
      <c r="I201" s="32">
        <f t="shared" ref="I201:I246" si="3">+K201+J201</f>
        <v>8000</v>
      </c>
      <c r="J201" s="32">
        <v>0</v>
      </c>
      <c r="K201" s="32">
        <v>8000</v>
      </c>
    </row>
    <row r="202" spans="1:11" ht="40.5" x14ac:dyDescent="0.25">
      <c r="A202" s="35" t="s">
        <v>586</v>
      </c>
      <c r="B202" s="30" t="s">
        <v>587</v>
      </c>
      <c r="C202" s="37">
        <v>225901</v>
      </c>
      <c r="D202" s="30" t="s">
        <v>152</v>
      </c>
      <c r="E202" s="30" t="s">
        <v>588</v>
      </c>
      <c r="F202" s="31">
        <v>45792</v>
      </c>
      <c r="G202" s="31">
        <v>45824</v>
      </c>
      <c r="H202" s="30" t="s">
        <v>589</v>
      </c>
      <c r="I202" s="32">
        <f t="shared" si="3"/>
        <v>2100142</v>
      </c>
      <c r="J202" s="32">
        <v>105007.1</v>
      </c>
      <c r="K202" s="32">
        <v>1995134.9</v>
      </c>
    </row>
    <row r="203" spans="1:11" ht="81" x14ac:dyDescent="0.25">
      <c r="A203" s="35" t="s">
        <v>586</v>
      </c>
      <c r="B203" s="30" t="s">
        <v>587</v>
      </c>
      <c r="C203" s="37">
        <v>227202</v>
      </c>
      <c r="D203" s="30" t="s">
        <v>590</v>
      </c>
      <c r="E203" s="30" t="s">
        <v>588</v>
      </c>
      <c r="F203" s="31">
        <v>45792</v>
      </c>
      <c r="G203" s="31">
        <v>45824</v>
      </c>
      <c r="H203" s="30" t="s">
        <v>589</v>
      </c>
      <c r="I203" s="32">
        <f t="shared" si="3"/>
        <v>1122062</v>
      </c>
      <c r="J203" s="32">
        <v>98893.6</v>
      </c>
      <c r="K203" s="32">
        <v>1023168.4</v>
      </c>
    </row>
    <row r="204" spans="1:11" ht="40.5" x14ac:dyDescent="0.25">
      <c r="A204" s="35" t="s">
        <v>586</v>
      </c>
      <c r="B204" s="30" t="s">
        <v>587</v>
      </c>
      <c r="C204" s="37">
        <v>261301</v>
      </c>
      <c r="D204" s="30" t="s">
        <v>591</v>
      </c>
      <c r="E204" s="30" t="s">
        <v>588</v>
      </c>
      <c r="F204" s="31">
        <v>45792</v>
      </c>
      <c r="G204" s="31">
        <v>45824</v>
      </c>
      <c r="H204" s="30" t="s">
        <v>589</v>
      </c>
      <c r="I204" s="32">
        <f t="shared" si="3"/>
        <v>6991646.3200000003</v>
      </c>
      <c r="J204" s="32">
        <v>296256.2</v>
      </c>
      <c r="K204" s="32">
        <v>6695390.1200000001</v>
      </c>
    </row>
    <row r="205" spans="1:11" ht="60.75" x14ac:dyDescent="0.25">
      <c r="A205" s="35" t="s">
        <v>592</v>
      </c>
      <c r="B205" s="30" t="s">
        <v>593</v>
      </c>
      <c r="C205" s="37">
        <v>227101</v>
      </c>
      <c r="D205" s="30" t="s">
        <v>144</v>
      </c>
      <c r="E205" s="30" t="s">
        <v>154</v>
      </c>
      <c r="F205" s="31">
        <v>45835</v>
      </c>
      <c r="G205" s="31">
        <v>45838</v>
      </c>
      <c r="H205" s="30" t="s">
        <v>594</v>
      </c>
      <c r="I205" s="32">
        <f t="shared" si="3"/>
        <v>29500</v>
      </c>
      <c r="J205" s="32">
        <v>1250</v>
      </c>
      <c r="K205" s="32">
        <v>28250</v>
      </c>
    </row>
    <row r="206" spans="1:11" ht="101.25" x14ac:dyDescent="0.25">
      <c r="A206" s="35" t="s">
        <v>147</v>
      </c>
      <c r="B206" s="30" t="s">
        <v>148</v>
      </c>
      <c r="C206" s="37">
        <v>225101</v>
      </c>
      <c r="D206" s="30" t="s">
        <v>26</v>
      </c>
      <c r="E206" s="30" t="s">
        <v>595</v>
      </c>
      <c r="F206" s="31">
        <v>45821</v>
      </c>
      <c r="G206" s="31">
        <v>45838</v>
      </c>
      <c r="H206" s="30" t="s">
        <v>596</v>
      </c>
      <c r="I206" s="32">
        <f t="shared" si="3"/>
        <v>1460294.6</v>
      </c>
      <c r="J206" s="32">
        <v>0</v>
      </c>
      <c r="K206" s="32">
        <v>1460294.6</v>
      </c>
    </row>
    <row r="207" spans="1:11" s="9" customFormat="1" ht="81" x14ac:dyDescent="0.25">
      <c r="A207" s="35" t="s">
        <v>597</v>
      </c>
      <c r="B207" s="30" t="s">
        <v>598</v>
      </c>
      <c r="C207" s="37">
        <v>227206</v>
      </c>
      <c r="D207" s="30" t="s">
        <v>256</v>
      </c>
      <c r="E207" s="30" t="s">
        <v>599</v>
      </c>
      <c r="F207" s="31">
        <v>45761</v>
      </c>
      <c r="G207" s="31">
        <v>45831</v>
      </c>
      <c r="H207" s="30" t="s">
        <v>360</v>
      </c>
      <c r="I207" s="32">
        <f t="shared" si="3"/>
        <v>10549.2</v>
      </c>
      <c r="J207" s="32">
        <v>2235</v>
      </c>
      <c r="K207" s="32">
        <v>8314.2000000000007</v>
      </c>
    </row>
    <row r="208" spans="1:11" ht="81" x14ac:dyDescent="0.25">
      <c r="A208" s="35" t="s">
        <v>597</v>
      </c>
      <c r="B208" s="30" t="s">
        <v>598</v>
      </c>
      <c r="C208" s="37">
        <v>227206</v>
      </c>
      <c r="D208" s="30" t="s">
        <v>256</v>
      </c>
      <c r="E208" s="30" t="s">
        <v>600</v>
      </c>
      <c r="F208" s="31">
        <v>45785</v>
      </c>
      <c r="G208" s="31">
        <v>45831</v>
      </c>
      <c r="H208" s="30" t="s">
        <v>360</v>
      </c>
      <c r="I208" s="32">
        <f t="shared" si="3"/>
        <v>36508.020000000004</v>
      </c>
      <c r="J208" s="32">
        <v>7734.75</v>
      </c>
      <c r="K208" s="32">
        <v>28773.27</v>
      </c>
    </row>
    <row r="209" spans="1:11" ht="60.75" x14ac:dyDescent="0.25">
      <c r="A209" s="35" t="s">
        <v>601</v>
      </c>
      <c r="B209" s="30" t="s">
        <v>602</v>
      </c>
      <c r="C209" s="37">
        <v>262101</v>
      </c>
      <c r="D209" s="30" t="s">
        <v>603</v>
      </c>
      <c r="E209" s="30" t="s">
        <v>604</v>
      </c>
      <c r="F209" s="31">
        <v>45820</v>
      </c>
      <c r="G209" s="31">
        <v>45835</v>
      </c>
      <c r="H209" s="30" t="s">
        <v>605</v>
      </c>
      <c r="I209" s="32">
        <f t="shared" si="3"/>
        <v>219134.04</v>
      </c>
      <c r="J209" s="32">
        <v>0</v>
      </c>
      <c r="K209" s="32">
        <v>219134.04</v>
      </c>
    </row>
    <row r="210" spans="1:11" ht="40.5" x14ac:dyDescent="0.25">
      <c r="A210" s="35" t="s">
        <v>606</v>
      </c>
      <c r="B210" s="30" t="s">
        <v>607</v>
      </c>
      <c r="C210" s="37">
        <v>225102</v>
      </c>
      <c r="D210" s="30" t="s">
        <v>608</v>
      </c>
      <c r="E210" s="30" t="s">
        <v>609</v>
      </c>
      <c r="F210" s="31">
        <v>45825</v>
      </c>
      <c r="G210" s="31">
        <v>45833</v>
      </c>
      <c r="H210" s="30" t="s">
        <v>610</v>
      </c>
      <c r="I210" s="32">
        <f t="shared" si="3"/>
        <v>248000.49</v>
      </c>
      <c r="J210" s="32">
        <v>9855.81</v>
      </c>
      <c r="K210" s="32">
        <v>238144.68</v>
      </c>
    </row>
    <row r="211" spans="1:11" ht="60.75" x14ac:dyDescent="0.25">
      <c r="A211" s="35" t="s">
        <v>611</v>
      </c>
      <c r="B211" s="30" t="s">
        <v>612</v>
      </c>
      <c r="C211" s="37">
        <v>228706</v>
      </c>
      <c r="D211" s="30" t="s">
        <v>567</v>
      </c>
      <c r="E211" s="30" t="s">
        <v>613</v>
      </c>
      <c r="F211" s="31">
        <v>45793</v>
      </c>
      <c r="G211" s="31">
        <v>45834</v>
      </c>
      <c r="H211" s="30" t="s">
        <v>614</v>
      </c>
      <c r="I211" s="32">
        <f t="shared" si="3"/>
        <v>816000.01</v>
      </c>
      <c r="J211" s="32">
        <v>193627.12</v>
      </c>
      <c r="K211" s="32">
        <v>622372.89</v>
      </c>
    </row>
    <row r="212" spans="1:11" ht="121.5" x14ac:dyDescent="0.25">
      <c r="A212" s="35" t="s">
        <v>615</v>
      </c>
      <c r="B212" s="30" t="s">
        <v>616</v>
      </c>
      <c r="C212" s="37">
        <v>227106</v>
      </c>
      <c r="D212" s="30" t="s">
        <v>54</v>
      </c>
      <c r="E212" s="30" t="s">
        <v>617</v>
      </c>
      <c r="F212" s="31">
        <v>45825</v>
      </c>
      <c r="G212" s="31">
        <v>45835</v>
      </c>
      <c r="H212" s="30" t="s">
        <v>618</v>
      </c>
      <c r="I212" s="32">
        <f t="shared" si="3"/>
        <v>246856</v>
      </c>
      <c r="J212" s="32">
        <v>10460</v>
      </c>
      <c r="K212" s="32">
        <v>236396</v>
      </c>
    </row>
    <row r="213" spans="1:11" s="5" customFormat="1" ht="60.75" x14ac:dyDescent="0.25">
      <c r="A213" s="35" t="s">
        <v>155</v>
      </c>
      <c r="B213" s="30" t="s">
        <v>156</v>
      </c>
      <c r="C213" s="37">
        <v>222201</v>
      </c>
      <c r="D213" s="30" t="s">
        <v>157</v>
      </c>
      <c r="E213" s="30" t="s">
        <v>158</v>
      </c>
      <c r="F213" s="31">
        <v>45750</v>
      </c>
      <c r="G213" s="31">
        <v>45777</v>
      </c>
      <c r="H213" s="30" t="s">
        <v>619</v>
      </c>
      <c r="I213" s="32">
        <f t="shared" si="3"/>
        <v>12280.740000000002</v>
      </c>
      <c r="J213" s="32">
        <v>520.37</v>
      </c>
      <c r="K213" s="32">
        <v>11760.37</v>
      </c>
    </row>
    <row r="214" spans="1:11" ht="40.5" x14ac:dyDescent="0.25">
      <c r="A214" s="35" t="s">
        <v>620</v>
      </c>
      <c r="B214" s="30" t="s">
        <v>621</v>
      </c>
      <c r="C214" s="37">
        <v>228601</v>
      </c>
      <c r="D214" s="30" t="s">
        <v>127</v>
      </c>
      <c r="E214" s="30" t="s">
        <v>622</v>
      </c>
      <c r="F214" s="31">
        <v>45733</v>
      </c>
      <c r="G214" s="31">
        <v>45834</v>
      </c>
      <c r="H214" s="30" t="s">
        <v>623</v>
      </c>
      <c r="I214" s="32">
        <f t="shared" si="3"/>
        <v>249926.78</v>
      </c>
      <c r="J214" s="32">
        <v>0</v>
      </c>
      <c r="K214" s="32">
        <v>249926.78</v>
      </c>
    </row>
    <row r="215" spans="1:11" ht="101.25" x14ac:dyDescent="0.25">
      <c r="A215" s="35" t="s">
        <v>159</v>
      </c>
      <c r="B215" s="30" t="s">
        <v>160</v>
      </c>
      <c r="C215" s="37">
        <v>228706</v>
      </c>
      <c r="D215" s="30" t="s">
        <v>567</v>
      </c>
      <c r="E215" s="30" t="s">
        <v>624</v>
      </c>
      <c r="F215" s="31">
        <v>45812</v>
      </c>
      <c r="G215" s="31">
        <v>45835</v>
      </c>
      <c r="H215" s="30" t="s">
        <v>625</v>
      </c>
      <c r="I215" s="32">
        <f t="shared" si="3"/>
        <v>413000</v>
      </c>
      <c r="J215" s="32">
        <v>98000</v>
      </c>
      <c r="K215" s="32">
        <v>315000</v>
      </c>
    </row>
    <row r="216" spans="1:11" ht="60.75" x14ac:dyDescent="0.25">
      <c r="A216" s="35" t="s">
        <v>626</v>
      </c>
      <c r="B216" s="30" t="s">
        <v>627</v>
      </c>
      <c r="C216" s="37">
        <v>228702</v>
      </c>
      <c r="D216" s="30" t="s">
        <v>185</v>
      </c>
      <c r="E216" s="30" t="s">
        <v>624</v>
      </c>
      <c r="F216" s="31">
        <v>45812</v>
      </c>
      <c r="G216" s="31">
        <v>45820</v>
      </c>
      <c r="H216" s="30" t="s">
        <v>628</v>
      </c>
      <c r="I216" s="32">
        <f t="shared" si="3"/>
        <v>88500</v>
      </c>
      <c r="J216" s="32">
        <v>21000</v>
      </c>
      <c r="K216" s="32">
        <v>67500</v>
      </c>
    </row>
    <row r="217" spans="1:11" ht="81" x14ac:dyDescent="0.25">
      <c r="A217" s="35" t="s">
        <v>629</v>
      </c>
      <c r="B217" s="30" t="s">
        <v>630</v>
      </c>
      <c r="C217" s="37">
        <v>228705</v>
      </c>
      <c r="D217" s="30" t="s">
        <v>170</v>
      </c>
      <c r="E217" s="30" t="s">
        <v>631</v>
      </c>
      <c r="F217" s="31">
        <v>45810</v>
      </c>
      <c r="G217" s="31">
        <v>45824</v>
      </c>
      <c r="H217" s="30" t="s">
        <v>632</v>
      </c>
      <c r="I217" s="32">
        <f t="shared" si="3"/>
        <v>746232</v>
      </c>
      <c r="J217" s="32">
        <v>65769.600000000006</v>
      </c>
      <c r="K217" s="32">
        <v>680462.4</v>
      </c>
    </row>
    <row r="218" spans="1:11" ht="60.75" x14ac:dyDescent="0.25">
      <c r="A218" s="35" t="s">
        <v>633</v>
      </c>
      <c r="B218" s="30" t="s">
        <v>634</v>
      </c>
      <c r="C218" s="37">
        <v>228704</v>
      </c>
      <c r="D218" s="30" t="s">
        <v>354</v>
      </c>
      <c r="E218" s="30" t="s">
        <v>635</v>
      </c>
      <c r="F218" s="31">
        <v>45797</v>
      </c>
      <c r="G218" s="31">
        <v>45826</v>
      </c>
      <c r="H218" s="30" t="s">
        <v>636</v>
      </c>
      <c r="I218" s="32">
        <f t="shared" si="3"/>
        <v>120000</v>
      </c>
      <c r="J218" s="32">
        <v>0</v>
      </c>
      <c r="K218" s="32">
        <v>120000</v>
      </c>
    </row>
    <row r="219" spans="1:11" ht="81" x14ac:dyDescent="0.25">
      <c r="A219" s="35" t="s">
        <v>637</v>
      </c>
      <c r="B219" s="30" t="s">
        <v>638</v>
      </c>
      <c r="C219" s="37">
        <v>228701</v>
      </c>
      <c r="D219" s="30" t="s">
        <v>639</v>
      </c>
      <c r="E219" s="30" t="s">
        <v>640</v>
      </c>
      <c r="F219" s="31">
        <v>45790</v>
      </c>
      <c r="G219" s="31">
        <v>45814</v>
      </c>
      <c r="H219" s="30" t="s">
        <v>641</v>
      </c>
      <c r="I219" s="32">
        <f t="shared" si="3"/>
        <v>62932.94</v>
      </c>
      <c r="J219" s="32">
        <v>2666.65</v>
      </c>
      <c r="K219" s="32">
        <v>60266.29</v>
      </c>
    </row>
    <row r="220" spans="1:11" ht="60.75" x14ac:dyDescent="0.25">
      <c r="A220" s="35" t="s">
        <v>642</v>
      </c>
      <c r="B220" s="30" t="s">
        <v>643</v>
      </c>
      <c r="C220" s="37">
        <v>228704</v>
      </c>
      <c r="D220" s="30" t="s">
        <v>354</v>
      </c>
      <c r="E220" s="30" t="s">
        <v>644</v>
      </c>
      <c r="F220" s="31">
        <v>45811</v>
      </c>
      <c r="G220" s="31">
        <v>45814</v>
      </c>
      <c r="H220" s="30" t="s">
        <v>645</v>
      </c>
      <c r="I220" s="32">
        <f t="shared" si="3"/>
        <v>120000</v>
      </c>
      <c r="J220" s="32">
        <v>6000</v>
      </c>
      <c r="K220" s="32">
        <v>114000</v>
      </c>
    </row>
    <row r="221" spans="1:11" ht="81" x14ac:dyDescent="0.25">
      <c r="A221" s="35" t="s">
        <v>162</v>
      </c>
      <c r="B221" s="30" t="s">
        <v>646</v>
      </c>
      <c r="C221" s="37">
        <v>241401</v>
      </c>
      <c r="D221" s="30" t="s">
        <v>34</v>
      </c>
      <c r="E221" s="30" t="s">
        <v>163</v>
      </c>
      <c r="F221" s="31">
        <v>45756</v>
      </c>
      <c r="G221" s="31">
        <v>45800</v>
      </c>
      <c r="H221" s="30" t="s">
        <v>647</v>
      </c>
      <c r="I221" s="32">
        <f t="shared" si="3"/>
        <v>15000</v>
      </c>
      <c r="J221" s="32">
        <v>0</v>
      </c>
      <c r="K221" s="32">
        <v>15000</v>
      </c>
    </row>
    <row r="222" spans="1:11" ht="141.75" x14ac:dyDescent="0.25">
      <c r="A222" s="35" t="s">
        <v>648</v>
      </c>
      <c r="B222" s="30" t="s">
        <v>649</v>
      </c>
      <c r="C222" s="37">
        <v>227101</v>
      </c>
      <c r="D222" s="30" t="s">
        <v>144</v>
      </c>
      <c r="E222" s="30" t="s">
        <v>650</v>
      </c>
      <c r="F222" s="31">
        <v>45821</v>
      </c>
      <c r="G222" s="31">
        <v>45821</v>
      </c>
      <c r="H222" s="30" t="s">
        <v>651</v>
      </c>
      <c r="I222" s="32">
        <f t="shared" si="3"/>
        <v>1396115.9</v>
      </c>
      <c r="J222" s="32">
        <v>0</v>
      </c>
      <c r="K222" s="32">
        <v>1396115.9</v>
      </c>
    </row>
    <row r="223" spans="1:11" ht="101.25" x14ac:dyDescent="0.25">
      <c r="A223" s="35" t="s">
        <v>652</v>
      </c>
      <c r="B223" s="30" t="s">
        <v>653</v>
      </c>
      <c r="C223" s="37">
        <v>261101</v>
      </c>
      <c r="D223" s="30" t="s">
        <v>69</v>
      </c>
      <c r="E223" s="30" t="s">
        <v>654</v>
      </c>
      <c r="F223" s="31">
        <v>45818</v>
      </c>
      <c r="G223" s="31">
        <v>45818</v>
      </c>
      <c r="H223" s="30" t="s">
        <v>655</v>
      </c>
      <c r="I223" s="32">
        <f t="shared" si="3"/>
        <v>2596000</v>
      </c>
      <c r="J223" s="32">
        <v>0</v>
      </c>
      <c r="K223" s="32">
        <v>2596000</v>
      </c>
    </row>
    <row r="224" spans="1:11" ht="121.5" x14ac:dyDescent="0.25">
      <c r="A224" s="35" t="s">
        <v>164</v>
      </c>
      <c r="B224" s="30" t="s">
        <v>165</v>
      </c>
      <c r="C224" s="37">
        <v>228704</v>
      </c>
      <c r="D224" s="30" t="s">
        <v>354</v>
      </c>
      <c r="E224" s="30" t="s">
        <v>58</v>
      </c>
      <c r="F224" s="31">
        <v>45791</v>
      </c>
      <c r="G224" s="31">
        <v>45807</v>
      </c>
      <c r="H224" s="30" t="s">
        <v>656</v>
      </c>
      <c r="I224" s="32">
        <f t="shared" si="3"/>
        <v>200000</v>
      </c>
      <c r="J224" s="32">
        <v>0</v>
      </c>
      <c r="K224" s="32">
        <v>200000</v>
      </c>
    </row>
    <row r="225" spans="1:11" ht="81" x14ac:dyDescent="0.25">
      <c r="A225" s="35" t="s">
        <v>657</v>
      </c>
      <c r="B225" s="30" t="s">
        <v>658</v>
      </c>
      <c r="C225" s="37">
        <v>227208</v>
      </c>
      <c r="D225" s="30" t="s">
        <v>195</v>
      </c>
      <c r="E225" s="30" t="s">
        <v>624</v>
      </c>
      <c r="F225" s="31">
        <v>45832</v>
      </c>
      <c r="G225" s="31">
        <v>45838</v>
      </c>
      <c r="H225" s="30" t="s">
        <v>659</v>
      </c>
      <c r="I225" s="32">
        <f t="shared" si="3"/>
        <v>1550000</v>
      </c>
      <c r="J225" s="32">
        <v>65677.97</v>
      </c>
      <c r="K225" s="32">
        <v>1484322.03</v>
      </c>
    </row>
    <row r="226" spans="1:11" ht="81" x14ac:dyDescent="0.25">
      <c r="A226" s="35" t="s">
        <v>660</v>
      </c>
      <c r="B226" s="30" t="s">
        <v>661</v>
      </c>
      <c r="C226" s="37">
        <v>227101</v>
      </c>
      <c r="D226" s="30" t="s">
        <v>144</v>
      </c>
      <c r="E226" s="30" t="s">
        <v>553</v>
      </c>
      <c r="F226" s="31">
        <v>45789</v>
      </c>
      <c r="G226" s="31">
        <v>45834</v>
      </c>
      <c r="H226" s="30" t="s">
        <v>662</v>
      </c>
      <c r="I226" s="32">
        <f t="shared" si="3"/>
        <v>208742</v>
      </c>
      <c r="J226" s="32">
        <v>8845</v>
      </c>
      <c r="K226" s="32">
        <v>199897</v>
      </c>
    </row>
    <row r="227" spans="1:11" ht="60.75" x14ac:dyDescent="0.25">
      <c r="A227" s="35" t="s">
        <v>663</v>
      </c>
      <c r="B227" s="30" t="s">
        <v>664</v>
      </c>
      <c r="C227" s="37">
        <v>228704</v>
      </c>
      <c r="D227" s="30" t="s">
        <v>354</v>
      </c>
      <c r="E227" s="30" t="s">
        <v>665</v>
      </c>
      <c r="F227" s="31">
        <v>45784</v>
      </c>
      <c r="G227" s="31">
        <v>45828</v>
      </c>
      <c r="H227" s="30" t="s">
        <v>666</v>
      </c>
      <c r="I227" s="32">
        <f t="shared" si="3"/>
        <v>108450</v>
      </c>
      <c r="J227" s="32">
        <v>0</v>
      </c>
      <c r="K227" s="32">
        <v>108450</v>
      </c>
    </row>
    <row r="228" spans="1:11" ht="60.75" x14ac:dyDescent="0.25">
      <c r="A228" s="35" t="s">
        <v>61</v>
      </c>
      <c r="B228" s="30" t="s">
        <v>62</v>
      </c>
      <c r="C228" s="37">
        <v>241401</v>
      </c>
      <c r="D228" s="30" t="s">
        <v>34</v>
      </c>
      <c r="E228" s="30" t="s">
        <v>667</v>
      </c>
      <c r="F228" s="31">
        <v>45120</v>
      </c>
      <c r="G228" s="31">
        <v>45447</v>
      </c>
      <c r="H228" s="30" t="s">
        <v>668</v>
      </c>
      <c r="I228" s="32">
        <f t="shared" si="3"/>
        <v>2650</v>
      </c>
      <c r="J228" s="32">
        <v>132.5</v>
      </c>
      <c r="K228" s="32">
        <v>2517.5</v>
      </c>
    </row>
    <row r="229" spans="1:11" ht="40.5" x14ac:dyDescent="0.25">
      <c r="A229" s="35" t="s">
        <v>669</v>
      </c>
      <c r="B229" s="30" t="s">
        <v>670</v>
      </c>
      <c r="C229" s="37">
        <v>239905</v>
      </c>
      <c r="D229" s="30" t="s">
        <v>574</v>
      </c>
      <c r="E229" s="30" t="s">
        <v>128</v>
      </c>
      <c r="F229" s="31">
        <v>45820</v>
      </c>
      <c r="G229" s="31">
        <v>45835</v>
      </c>
      <c r="H229" s="30" t="s">
        <v>671</v>
      </c>
      <c r="I229" s="32">
        <f t="shared" si="3"/>
        <v>220471.2</v>
      </c>
      <c r="J229" s="32">
        <v>9342</v>
      </c>
      <c r="K229" s="32">
        <v>211129.2</v>
      </c>
    </row>
    <row r="230" spans="1:11" ht="81" x14ac:dyDescent="0.25">
      <c r="A230" s="35" t="s">
        <v>672</v>
      </c>
      <c r="B230" s="30" t="s">
        <v>673</v>
      </c>
      <c r="C230" s="37">
        <v>224201</v>
      </c>
      <c r="D230" s="30" t="s">
        <v>674</v>
      </c>
      <c r="E230" s="30" t="s">
        <v>18</v>
      </c>
      <c r="F230" s="31">
        <v>45813</v>
      </c>
      <c r="G230" s="31">
        <v>45835</v>
      </c>
      <c r="H230" s="30" t="s">
        <v>675</v>
      </c>
      <c r="I230" s="32">
        <f t="shared" si="3"/>
        <v>3094.64</v>
      </c>
      <c r="J230" s="32">
        <v>0</v>
      </c>
      <c r="K230" s="32">
        <v>3094.64</v>
      </c>
    </row>
    <row r="231" spans="1:11" ht="81" x14ac:dyDescent="0.25">
      <c r="A231" s="35" t="s">
        <v>672</v>
      </c>
      <c r="B231" s="30" t="s">
        <v>673</v>
      </c>
      <c r="C231" s="37">
        <v>224301</v>
      </c>
      <c r="D231" s="30" t="s">
        <v>39</v>
      </c>
      <c r="E231" s="30" t="s">
        <v>18</v>
      </c>
      <c r="F231" s="31">
        <v>45813</v>
      </c>
      <c r="G231" s="31">
        <v>45835</v>
      </c>
      <c r="H231" s="30" t="s">
        <v>675</v>
      </c>
      <c r="I231" s="32">
        <f t="shared" si="3"/>
        <v>331852.21999999997</v>
      </c>
      <c r="J231" s="32">
        <v>0</v>
      </c>
      <c r="K231" s="32">
        <v>331852.21999999997</v>
      </c>
    </row>
    <row r="232" spans="1:11" ht="121.5" x14ac:dyDescent="0.25">
      <c r="A232" s="35" t="s">
        <v>676</v>
      </c>
      <c r="B232" s="30" t="s">
        <v>677</v>
      </c>
      <c r="C232" s="37">
        <v>229203</v>
      </c>
      <c r="D232" s="30" t="s">
        <v>678</v>
      </c>
      <c r="E232" s="30" t="s">
        <v>679</v>
      </c>
      <c r="F232" s="31">
        <v>45838</v>
      </c>
      <c r="G232" s="31">
        <v>45838</v>
      </c>
      <c r="H232" s="30" t="s">
        <v>680</v>
      </c>
      <c r="I232" s="32">
        <f t="shared" si="3"/>
        <v>360000</v>
      </c>
      <c r="J232" s="32">
        <v>0</v>
      </c>
      <c r="K232" s="32">
        <v>360000</v>
      </c>
    </row>
    <row r="233" spans="1:11" ht="60.75" x14ac:dyDescent="0.25">
      <c r="A233" s="35" t="s">
        <v>681</v>
      </c>
      <c r="B233" s="30" t="s">
        <v>682</v>
      </c>
      <c r="C233" s="37">
        <v>228702</v>
      </c>
      <c r="D233" s="30" t="s">
        <v>185</v>
      </c>
      <c r="E233" s="30" t="s">
        <v>683</v>
      </c>
      <c r="F233" s="31">
        <v>45838</v>
      </c>
      <c r="G233" s="31">
        <v>45838</v>
      </c>
      <c r="H233" s="30" t="s">
        <v>17</v>
      </c>
      <c r="I233" s="32">
        <f t="shared" si="3"/>
        <v>4720</v>
      </c>
      <c r="J233" s="32">
        <v>1120</v>
      </c>
      <c r="K233" s="32">
        <v>3600</v>
      </c>
    </row>
    <row r="234" spans="1:11" ht="60.75" x14ac:dyDescent="0.25">
      <c r="A234" s="35" t="s">
        <v>681</v>
      </c>
      <c r="B234" s="30" t="s">
        <v>682</v>
      </c>
      <c r="C234" s="37">
        <v>228702</v>
      </c>
      <c r="D234" s="30" t="s">
        <v>185</v>
      </c>
      <c r="E234" s="30" t="s">
        <v>684</v>
      </c>
      <c r="F234" s="31">
        <v>45838</v>
      </c>
      <c r="G234" s="31">
        <v>45838</v>
      </c>
      <c r="H234" s="30" t="s">
        <v>17</v>
      </c>
      <c r="I234" s="32">
        <f t="shared" si="3"/>
        <v>59000</v>
      </c>
      <c r="J234" s="32">
        <v>14000</v>
      </c>
      <c r="K234" s="32">
        <v>45000</v>
      </c>
    </row>
    <row r="235" spans="1:11" ht="60.75" x14ac:dyDescent="0.25">
      <c r="A235" s="35" t="s">
        <v>681</v>
      </c>
      <c r="B235" s="30" t="s">
        <v>682</v>
      </c>
      <c r="C235" s="37">
        <v>228702</v>
      </c>
      <c r="D235" s="30" t="s">
        <v>185</v>
      </c>
      <c r="E235" s="30" t="s">
        <v>685</v>
      </c>
      <c r="F235" s="31">
        <v>45838</v>
      </c>
      <c r="G235" s="31">
        <v>45838</v>
      </c>
      <c r="H235" s="30" t="s">
        <v>17</v>
      </c>
      <c r="I235" s="32">
        <f t="shared" si="3"/>
        <v>29500</v>
      </c>
      <c r="J235" s="32">
        <v>7000</v>
      </c>
      <c r="K235" s="32">
        <v>22500</v>
      </c>
    </row>
    <row r="236" spans="1:11" ht="60.75" x14ac:dyDescent="0.25">
      <c r="A236" s="35" t="s">
        <v>681</v>
      </c>
      <c r="B236" s="30" t="s">
        <v>682</v>
      </c>
      <c r="C236" s="37">
        <v>228702</v>
      </c>
      <c r="D236" s="30" t="s">
        <v>185</v>
      </c>
      <c r="E236" s="30" t="s">
        <v>624</v>
      </c>
      <c r="F236" s="31">
        <v>45838</v>
      </c>
      <c r="G236" s="31">
        <v>45838</v>
      </c>
      <c r="H236" s="30" t="s">
        <v>17</v>
      </c>
      <c r="I236" s="32">
        <f t="shared" si="3"/>
        <v>5900</v>
      </c>
      <c r="J236" s="32">
        <v>1400</v>
      </c>
      <c r="K236" s="32">
        <v>4500</v>
      </c>
    </row>
    <row r="237" spans="1:11" ht="60.75" x14ac:dyDescent="0.25">
      <c r="A237" s="35" t="s">
        <v>681</v>
      </c>
      <c r="B237" s="30" t="s">
        <v>682</v>
      </c>
      <c r="C237" s="37">
        <v>228702</v>
      </c>
      <c r="D237" s="30" t="s">
        <v>185</v>
      </c>
      <c r="E237" s="30" t="s">
        <v>131</v>
      </c>
      <c r="F237" s="31">
        <v>45838</v>
      </c>
      <c r="G237" s="31">
        <v>45838</v>
      </c>
      <c r="H237" s="30" t="s">
        <v>17</v>
      </c>
      <c r="I237" s="32">
        <f t="shared" si="3"/>
        <v>23600</v>
      </c>
      <c r="J237" s="32">
        <v>5600</v>
      </c>
      <c r="K237" s="32">
        <v>18000</v>
      </c>
    </row>
    <row r="238" spans="1:11" ht="60.75" x14ac:dyDescent="0.25">
      <c r="A238" s="35" t="s">
        <v>681</v>
      </c>
      <c r="B238" s="30" t="s">
        <v>682</v>
      </c>
      <c r="C238" s="37">
        <v>228702</v>
      </c>
      <c r="D238" s="30" t="s">
        <v>185</v>
      </c>
      <c r="E238" s="30" t="s">
        <v>141</v>
      </c>
      <c r="F238" s="31">
        <v>45838</v>
      </c>
      <c r="G238" s="31">
        <v>45838</v>
      </c>
      <c r="H238" s="30" t="s">
        <v>17</v>
      </c>
      <c r="I238" s="32">
        <f t="shared" si="3"/>
        <v>11800</v>
      </c>
      <c r="J238" s="32">
        <v>2800</v>
      </c>
      <c r="K238" s="32">
        <v>9000</v>
      </c>
    </row>
    <row r="239" spans="1:11" ht="60.75" x14ac:dyDescent="0.25">
      <c r="A239" s="35" t="s">
        <v>681</v>
      </c>
      <c r="B239" s="30" t="s">
        <v>682</v>
      </c>
      <c r="C239" s="37">
        <v>228702</v>
      </c>
      <c r="D239" s="30" t="s">
        <v>185</v>
      </c>
      <c r="E239" s="30" t="s">
        <v>553</v>
      </c>
      <c r="F239" s="31">
        <v>45838</v>
      </c>
      <c r="G239" s="31">
        <v>45838</v>
      </c>
      <c r="H239" s="30" t="s">
        <v>17</v>
      </c>
      <c r="I239" s="32">
        <f t="shared" si="3"/>
        <v>5900</v>
      </c>
      <c r="J239" s="32">
        <v>1400</v>
      </c>
      <c r="K239" s="32">
        <v>4500</v>
      </c>
    </row>
    <row r="240" spans="1:11" ht="60.75" x14ac:dyDescent="0.25">
      <c r="A240" s="35" t="s">
        <v>681</v>
      </c>
      <c r="B240" s="30" t="s">
        <v>682</v>
      </c>
      <c r="C240" s="37">
        <v>228702</v>
      </c>
      <c r="D240" s="30" t="s">
        <v>185</v>
      </c>
      <c r="E240" s="30" t="s">
        <v>686</v>
      </c>
      <c r="F240" s="31">
        <v>45838</v>
      </c>
      <c r="G240" s="31">
        <v>45838</v>
      </c>
      <c r="H240" s="30" t="s">
        <v>687</v>
      </c>
      <c r="I240" s="32">
        <f t="shared" si="3"/>
        <v>29500</v>
      </c>
      <c r="J240" s="32">
        <v>7000</v>
      </c>
      <c r="K240" s="32">
        <v>22500</v>
      </c>
    </row>
    <row r="241" spans="1:11" ht="60.75" x14ac:dyDescent="0.25">
      <c r="A241" s="35" t="s">
        <v>681</v>
      </c>
      <c r="B241" s="30" t="s">
        <v>682</v>
      </c>
      <c r="C241" s="37">
        <v>228702</v>
      </c>
      <c r="D241" s="30" t="s">
        <v>185</v>
      </c>
      <c r="E241" s="30" t="s">
        <v>688</v>
      </c>
      <c r="F241" s="31">
        <v>45838</v>
      </c>
      <c r="G241" s="31">
        <v>45838</v>
      </c>
      <c r="H241" s="30" t="s">
        <v>689</v>
      </c>
      <c r="I241" s="32">
        <f t="shared" si="3"/>
        <v>59000</v>
      </c>
      <c r="J241" s="32">
        <v>14000</v>
      </c>
      <c r="K241" s="32">
        <v>45000</v>
      </c>
    </row>
    <row r="242" spans="1:11" ht="60.75" x14ac:dyDescent="0.25">
      <c r="A242" s="30" t="s">
        <v>681</v>
      </c>
      <c r="B242" s="30" t="s">
        <v>682</v>
      </c>
      <c r="C242" s="37">
        <v>228702</v>
      </c>
      <c r="D242" s="30" t="s">
        <v>185</v>
      </c>
      <c r="E242" s="30" t="s">
        <v>132</v>
      </c>
      <c r="F242" s="31">
        <v>45838</v>
      </c>
      <c r="G242" s="31">
        <v>45838</v>
      </c>
      <c r="H242" s="30" t="s">
        <v>690</v>
      </c>
      <c r="I242" s="32">
        <f t="shared" si="3"/>
        <v>23600</v>
      </c>
      <c r="J242" s="32">
        <v>5600</v>
      </c>
      <c r="K242" s="32">
        <v>18000</v>
      </c>
    </row>
    <row r="243" spans="1:11" ht="60.75" x14ac:dyDescent="0.25">
      <c r="A243" s="30" t="s">
        <v>681</v>
      </c>
      <c r="B243" s="30" t="s">
        <v>682</v>
      </c>
      <c r="C243" s="37">
        <v>228702</v>
      </c>
      <c r="D243" s="30" t="s">
        <v>185</v>
      </c>
      <c r="E243" s="30" t="s">
        <v>128</v>
      </c>
      <c r="F243" s="31">
        <v>45838</v>
      </c>
      <c r="G243" s="31">
        <v>45838</v>
      </c>
      <c r="H243" s="30" t="s">
        <v>691</v>
      </c>
      <c r="I243" s="32">
        <f t="shared" si="3"/>
        <v>23600</v>
      </c>
      <c r="J243" s="33">
        <v>5600</v>
      </c>
      <c r="K243" s="33">
        <v>18000</v>
      </c>
    </row>
    <row r="244" spans="1:11" ht="60.75" x14ac:dyDescent="0.25">
      <c r="A244" s="30" t="s">
        <v>681</v>
      </c>
      <c r="B244" s="30" t="s">
        <v>682</v>
      </c>
      <c r="C244" s="37">
        <v>228702</v>
      </c>
      <c r="D244" s="30" t="s">
        <v>185</v>
      </c>
      <c r="E244" s="30" t="s">
        <v>161</v>
      </c>
      <c r="F244" s="31">
        <v>45838</v>
      </c>
      <c r="G244" s="31">
        <v>45838</v>
      </c>
      <c r="H244" s="30" t="s">
        <v>692</v>
      </c>
      <c r="I244" s="32">
        <f t="shared" si="3"/>
        <v>23600</v>
      </c>
      <c r="J244" s="32">
        <v>5600</v>
      </c>
      <c r="K244" s="32">
        <v>18000</v>
      </c>
    </row>
    <row r="245" spans="1:11" ht="60.75" x14ac:dyDescent="0.25">
      <c r="A245" s="30" t="s">
        <v>681</v>
      </c>
      <c r="B245" s="30" t="s">
        <v>682</v>
      </c>
      <c r="C245" s="37">
        <v>228702</v>
      </c>
      <c r="D245" s="30" t="s">
        <v>185</v>
      </c>
      <c r="E245" s="30" t="s">
        <v>693</v>
      </c>
      <c r="F245" s="31">
        <v>45838</v>
      </c>
      <c r="G245" s="31">
        <v>45838</v>
      </c>
      <c r="H245" s="30" t="s">
        <v>694</v>
      </c>
      <c r="I245" s="32">
        <f t="shared" si="3"/>
        <v>35400</v>
      </c>
      <c r="J245" s="32">
        <v>8400</v>
      </c>
      <c r="K245" s="32">
        <v>27000</v>
      </c>
    </row>
    <row r="246" spans="1:11" ht="60.75" x14ac:dyDescent="0.25">
      <c r="A246" s="30" t="s">
        <v>681</v>
      </c>
      <c r="B246" s="30" t="s">
        <v>682</v>
      </c>
      <c r="C246" s="37">
        <v>228702</v>
      </c>
      <c r="D246" s="30" t="s">
        <v>185</v>
      </c>
      <c r="E246" s="30" t="s">
        <v>613</v>
      </c>
      <c r="F246" s="31">
        <v>45838</v>
      </c>
      <c r="G246" s="31">
        <v>45838</v>
      </c>
      <c r="H246" s="30" t="s">
        <v>695</v>
      </c>
      <c r="I246" s="32">
        <f t="shared" si="3"/>
        <v>29500</v>
      </c>
      <c r="J246" s="32">
        <v>7000</v>
      </c>
      <c r="K246" s="32">
        <v>22500</v>
      </c>
    </row>
    <row r="247" spans="1:11" ht="21" thickBot="1" x14ac:dyDescent="0.4">
      <c r="A247" s="20"/>
      <c r="B247" s="21"/>
      <c r="C247" s="38"/>
      <c r="D247" s="22"/>
      <c r="E247" s="23"/>
      <c r="F247" s="24"/>
      <c r="G247" s="24"/>
      <c r="H247" s="17" t="s">
        <v>166</v>
      </c>
      <c r="I247" s="18">
        <f>SUM(I8:I246)</f>
        <v>58714140.519999988</v>
      </c>
      <c r="J247" s="19">
        <f>SUM(J8:J246)</f>
        <v>2764010.0500000003</v>
      </c>
      <c r="K247" s="19">
        <f>SUM(K8:K246)</f>
        <v>55950130.469999984</v>
      </c>
    </row>
    <row r="248" spans="1:11" ht="21" thickTop="1" x14ac:dyDescent="0.35">
      <c r="A248" s="10"/>
      <c r="B248" s="10"/>
      <c r="C248" s="39"/>
      <c r="D248" s="11"/>
      <c r="E248" s="11"/>
      <c r="F248" s="12"/>
      <c r="G248" s="12"/>
    </row>
    <row r="249" spans="1:11" ht="20.25" x14ac:dyDescent="0.35">
      <c r="A249" s="10"/>
      <c r="B249" s="10"/>
      <c r="C249" s="39"/>
      <c r="D249" s="11"/>
      <c r="E249" s="11"/>
      <c r="F249" s="12"/>
      <c r="G249" s="12"/>
    </row>
    <row r="250" spans="1:11" ht="20.25" x14ac:dyDescent="0.35">
      <c r="A250" s="10"/>
      <c r="B250" s="10"/>
      <c r="C250" s="39"/>
      <c r="D250" s="11"/>
      <c r="E250" s="11"/>
      <c r="F250" s="12"/>
      <c r="G250" s="12"/>
    </row>
    <row r="251" spans="1:11" ht="20.25" x14ac:dyDescent="0.35">
      <c r="A251" s="10"/>
      <c r="B251" s="10"/>
      <c r="C251" s="39"/>
      <c r="D251" s="11"/>
      <c r="E251" s="11"/>
      <c r="F251" s="12"/>
      <c r="G251" s="12"/>
    </row>
    <row r="252" spans="1:11" ht="21" x14ac:dyDescent="0.35">
      <c r="G252" s="13"/>
    </row>
    <row r="253" spans="1:11" ht="21" x14ac:dyDescent="0.35">
      <c r="G253" s="13"/>
    </row>
    <row r="255" spans="1:11" x14ac:dyDescent="0.3">
      <c r="I255" s="15"/>
    </row>
    <row r="256" spans="1:11" ht="21" x14ac:dyDescent="0.35">
      <c r="I256" s="16"/>
    </row>
    <row r="257" spans="9:9" ht="21" x14ac:dyDescent="0.35">
      <c r="I257" s="14"/>
    </row>
  </sheetData>
  <mergeCells count="4">
    <mergeCell ref="A2:K2"/>
    <mergeCell ref="A3:K3"/>
    <mergeCell ref="A4:K4"/>
    <mergeCell ref="A5:I5"/>
  </mergeCells>
  <pageMargins left="0.35433070866141736" right="0.11811023622047245" top="0.55118110236220474" bottom="0.75" header="0.31496062992125984" footer="0.31496062992125984"/>
  <pageSetup paperSize="9" scale="43" fitToWidth="8" fitToHeight="8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202506</vt:lpstr>
      <vt:lpstr>'202506'!Títulos_a_imprimir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Mayalis Montero Ramirez</dc:creator>
  <cp:lastModifiedBy>Claudia Jimenez Ortiz</cp:lastModifiedBy>
  <cp:lastPrinted>2025-07-17T15:37:37Z</cp:lastPrinted>
  <dcterms:created xsi:type="dcterms:W3CDTF">2025-07-15T15:47:29Z</dcterms:created>
  <dcterms:modified xsi:type="dcterms:W3CDTF">2025-07-17T19:09:56Z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2025-07-15T15:51:09Z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f4845d06-a188-49ba-9955-70edf7d7feae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