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-FILESRV\Contabilidad General\DGA\2025\7. Julio\Portal\"/>
    </mc:Choice>
  </mc:AlternateContent>
  <xr:revisionPtr revIDLastSave="0" documentId="13_ncr:1_{D3A1708D-2660-438F-8DAC-1BF744EAD932}" xr6:coauthVersionLast="47" xr6:coauthVersionMax="47" xr10:uidLastSave="{00000000-0000-0000-0000-000000000000}"/>
  <bookViews>
    <workbookView xWindow="-120" yWindow="-120" windowWidth="29040" windowHeight="15720" xr2:uid="{3DAD1375-7D7F-495A-826E-2DD04921C98D}"/>
  </bookViews>
  <sheets>
    <sheet name="202507" sheetId="1" r:id="rId1"/>
  </sheets>
  <definedNames>
    <definedName name="_xlnm._FilterDatabase" localSheetId="0" hidden="1">'202507'!$A$7:$K$190</definedName>
    <definedName name="_xlnm.Print_Titles" localSheetId="0">'202507'!$2:$7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0" i="1" l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K93" i="1"/>
  <c r="K192" i="1" s="1"/>
  <c r="J93" i="1"/>
  <c r="K92" i="1"/>
  <c r="I92" i="1" s="1"/>
  <c r="J92" i="1"/>
  <c r="K91" i="1"/>
  <c r="J91" i="1"/>
  <c r="J192" i="1" s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K8" i="1"/>
  <c r="I8" i="1"/>
  <c r="I93" i="1" l="1"/>
  <c r="I192" i="1" s="1"/>
</calcChain>
</file>

<file path=xl/sharedStrings.xml><?xml version="1.0" encoding="utf-8"?>
<sst xmlns="http://schemas.openxmlformats.org/spreadsheetml/2006/main" count="941" uniqueCount="429">
  <si>
    <t>Dirección General de Aduanas</t>
  </si>
  <si>
    <t>Estado de Cuentas por Pagar Proveedores</t>
  </si>
  <si>
    <t>Al 31 de julio de 2025</t>
  </si>
  <si>
    <t>ID</t>
  </si>
  <si>
    <t>NOMBRE</t>
  </si>
  <si>
    <t>CTA PRESUPUESTARIA</t>
  </si>
  <si>
    <t>NOMBRE CTA. PRESUPUESTARIA</t>
  </si>
  <si>
    <t>COMPROBANTE</t>
  </si>
  <si>
    <t>FECHA DE FACTURA</t>
  </si>
  <si>
    <t>FECHA DE REGISTRO</t>
  </si>
  <si>
    <t>CONCEPTO</t>
  </si>
  <si>
    <t>MONTO BRUTO</t>
  </si>
  <si>
    <t>RETENCIONES</t>
  </si>
  <si>
    <t>MONTO NETO</t>
  </si>
  <si>
    <t>CP000000007</t>
  </si>
  <si>
    <t>AGUA CRYSTAL, S. A.</t>
  </si>
  <si>
    <t>ALIMENTOS Y BEBIDAS PARA PERSONAS</t>
  </si>
  <si>
    <t>B1500042395</t>
  </si>
  <si>
    <t>CP000000008</t>
  </si>
  <si>
    <t>AIR LIQUIDE DOMINICANA, SAS.</t>
  </si>
  <si>
    <t>OTROS PRODUCTOS QUÍMICOS Y CONEXOS</t>
  </si>
  <si>
    <t>B1500021391</t>
  </si>
  <si>
    <t>SERVICIO DE LLENADO DE TANQUES DE GASES DE ALTA PUREZA</t>
  </si>
  <si>
    <t>CP000000025</t>
  </si>
  <si>
    <t>CENTRO CUESTA NACIONAL SAS</t>
  </si>
  <si>
    <t>ADQUISICION DE ALIMENTOS Y BEBIDAS</t>
  </si>
  <si>
    <t>CP000000028</t>
  </si>
  <si>
    <t>CLAVE SIETE SRL</t>
  </si>
  <si>
    <t>SERVICIOS JURIDICOS</t>
  </si>
  <si>
    <t>SERVICIOS JURIDICOS, ACTO NOTARIAL</t>
  </si>
  <si>
    <t>CP000000050</t>
  </si>
  <si>
    <t>ENELIA SANTOS DE LOS SANTOS</t>
  </si>
  <si>
    <t>CP000000054</t>
  </si>
  <si>
    <t>GALERIA LEGAL BNR SRL</t>
  </si>
  <si>
    <t>CP000000068</t>
  </si>
  <si>
    <t>INGENIERIA DE PROTECCION, SRL.</t>
  </si>
  <si>
    <t>OTROS ALQUILERES</t>
  </si>
  <si>
    <t>ARRENDAMIENTOS 5 MAQUINAS DE RAYOS X</t>
  </si>
  <si>
    <t>SERVICIOS DE MANTENIMIENTO Y REPARACION DE BIENES</t>
  </si>
  <si>
    <t>MANTENIMIENTO PREVENTIVO DE MAQUINAS DE RAYOS X 4-12</t>
  </si>
  <si>
    <t>CP000000084</t>
  </si>
  <si>
    <t>OBELCA, SRL</t>
  </si>
  <si>
    <t>OBRAS MENORES EN EDIFICACIONES</t>
  </si>
  <si>
    <t>SERVICIO DE REPARACION DE SHUTTER EN LA ADM ADUANAS MUELLE</t>
  </si>
  <si>
    <t>SERVICIOS TECNICOS Y PROFESIONALES</t>
  </si>
  <si>
    <t>SERVICIO DE LIMPIEZA DE MALEZA Y PODA DE ARBOLES EN VERJA</t>
  </si>
  <si>
    <t>CP000000089</t>
  </si>
  <si>
    <t>PROVESOL PROVEEDORES DE SOLUCIONES, SRL</t>
  </si>
  <si>
    <t>239802</t>
  </si>
  <si>
    <t>PRODUCTOS METALICOS</t>
  </si>
  <si>
    <t>SUMINISTRO DE MATERIALES DE HERRERIA PARA ADECUAR AREA DE COMPENSACION Y BENEFICIO EN EL CLUB DE ADUANAS, DGA</t>
  </si>
  <si>
    <t>236306</t>
  </si>
  <si>
    <t>ACCESORIOS DE METAL</t>
  </si>
  <si>
    <t>236304</t>
  </si>
  <si>
    <t>HERRAMIENTAS MENORES</t>
  </si>
  <si>
    <t>237206</t>
  </si>
  <si>
    <t>PINTURAS, LACAS, BARNICES, DILUYENTES Y ABSORBENTES PARA PIN</t>
  </si>
  <si>
    <t>CP000000103</t>
  </si>
  <si>
    <t>TASIANA ALTAGRACIA POLANCO PEREZ</t>
  </si>
  <si>
    <t>CP000000105</t>
  </si>
  <si>
    <t>TRANSPORTE LUKIPA SRL</t>
  </si>
  <si>
    <t>ALQUILERES DE EQUIPOS DE TRANSPORTE, TRACCIÓN Y ELEVACIÓN</t>
  </si>
  <si>
    <t>SERVICIO DE TRANSPORTE DE EMPLEADO, DGA</t>
  </si>
  <si>
    <t>CP000000126</t>
  </si>
  <si>
    <t>COMPAÑIA DOMINICANA DE TELEFONOS S.A.</t>
  </si>
  <si>
    <t>SERVICIO DE INTERNET Y TELEVISIÓN POR CABLE</t>
  </si>
  <si>
    <t>CUENTA 799291717 JUNIO 2025. SERVICIO DE DATO</t>
  </si>
  <si>
    <t>TELÉFONO LOCAL</t>
  </si>
  <si>
    <t>CUENTA 712628325 JUNIO 2025. SERVICIO DE LINEAS FIJAS</t>
  </si>
  <si>
    <t>SERVICIOS TELEFÓNICO DE LARGA DISTANCIA</t>
  </si>
  <si>
    <t>CUENTA 702122492 JUNIO 2025. SERVICIO DE FLOTAS</t>
  </si>
  <si>
    <t>CUENTA 800734489 JUNIO 2025. SERVICIO DE TELECABLE</t>
  </si>
  <si>
    <t>CUENTA 799013200 JUNIO 2025. SERVICIO DE TELECABLE.</t>
  </si>
  <si>
    <t>CUENTA 712573012 JUNIO 2025. SERVICIO DE DATOS.</t>
  </si>
  <si>
    <t>ALQUILER DE EQUIPO PARA COMPUTACIÓN</t>
  </si>
  <si>
    <t>CUENTA 799293888 JUNIO 2025. SERVICIO DE CIRCUITOS SPA</t>
  </si>
  <si>
    <t>CUENTA 705634806 JUNIO 2025. SERVICIO DE INTERNET MOVIL 5G</t>
  </si>
  <si>
    <t>CP000000147</t>
  </si>
  <si>
    <t>ALTICE DOMINICANA SA</t>
  </si>
  <si>
    <t>CUENTA 8561587 JUNIO 2025. SERVICIO DE LINEAS TELEFONICAS</t>
  </si>
  <si>
    <t>CUENTA 8089449 JUNIO 2025. SERVICIO DE ENLACE DE DATOS.</t>
  </si>
  <si>
    <t>CUENTA 8561590 JUNIO 2025. SERVICIO DE FAX Y LINEAS FIJAS</t>
  </si>
  <si>
    <t>CUENTA 13096213 JUNIO 2025. SERVICIO DE INTERNET MOVIL 4 G</t>
  </si>
  <si>
    <t>CUENTA 1757891 JUNIO 2025. SERVICIO DE LINEAS TELEFONICAS</t>
  </si>
  <si>
    <t>CUENTA 89978328 JUNIO 2025. SERVICIO DE ENLACE DE DATOS</t>
  </si>
  <si>
    <t>CUENTA 2690473 JUNIO 2025. SERVICIO DE CABLE INSTALADO</t>
  </si>
  <si>
    <t>CP000000163</t>
  </si>
  <si>
    <t>DULCE MARIA ULERIO HERNANDEZ</t>
  </si>
  <si>
    <t>CP000000314</t>
  </si>
  <si>
    <t>FUNDACION EDUCATIVA DEL CARIBE</t>
  </si>
  <si>
    <t>BECAS NACIONALES</t>
  </si>
  <si>
    <t>PAGO MAYO-AGOSTO 2025 DE LA LICENCIATURA EN DERECHO</t>
  </si>
  <si>
    <t xml:space="preserve">PAGO MAYO-AGOSTO 2025. TECNICO SUPERIOR ADMINISTRATIVO </t>
  </si>
  <si>
    <t>CP000000380</t>
  </si>
  <si>
    <t>ANGELA MERCEDES PUESAN MORENO</t>
  </si>
  <si>
    <t>CP000000390</t>
  </si>
  <si>
    <t>JOSE ANTONIO DE JESUS TAPIA LINARES</t>
  </si>
  <si>
    <t>CP000000393</t>
  </si>
  <si>
    <t>ROSA HILDA NUÑEZ MERCEDES</t>
  </si>
  <si>
    <t>CP000000403</t>
  </si>
  <si>
    <t>JARDIN ILUSIONES SRL</t>
  </si>
  <si>
    <t>EVENTOS GENERALES</t>
  </si>
  <si>
    <t>SERVICIO DE ALQUILER PARA EVENTOS</t>
  </si>
  <si>
    <t>CP000000406</t>
  </si>
  <si>
    <t>CORAASAN</t>
  </si>
  <si>
    <t>AGUA</t>
  </si>
  <si>
    <t>NUMERO A14355819 JULIO 2025. SERVICIO DE AGUA POTABLE</t>
  </si>
  <si>
    <t>CP000000432</t>
  </si>
  <si>
    <t>INSTITUTO NAC DE AGUAS POTABLES Y ALC</t>
  </si>
  <si>
    <t>CONSUMINISTRO DE AGUAS POTABLES DIF ADM.</t>
  </si>
  <si>
    <t>CP000000437</t>
  </si>
  <si>
    <t>GLORIA ROSALIA MEJIA CRUZ</t>
  </si>
  <si>
    <t>CP000000444</t>
  </si>
  <si>
    <t>SONIA ANTONIA LUCIANO PIÑA</t>
  </si>
  <si>
    <t>CP000000468</t>
  </si>
  <si>
    <t>CARLOS TOMAS SENCION MENDEZ</t>
  </si>
  <si>
    <t>CP000000531</t>
  </si>
  <si>
    <t>GIMNASIOS DEL SUR GGI SRL</t>
  </si>
  <si>
    <t>PRESTACIONES LABORALES</t>
  </si>
  <si>
    <t>PAGO DE GINMASIO POR DESVINCULACION, ANA FELICIA RAMOS</t>
  </si>
  <si>
    <t>CP000000533</t>
  </si>
  <si>
    <t>ACADEMIA DE LENGUAS VLLA 3 SRL</t>
  </si>
  <si>
    <t>LIBRO DE INGLES DE LA COLABORADORA SONIA DOMINGUEZ
ALMONTE</t>
  </si>
  <si>
    <t>PAGO CURSO DE INGLES DE LA COLABORADORA JESSICA PATRICIA</t>
  </si>
  <si>
    <t>PAGO CURSO DE INGLES DE LA COLABORADORA KEISHA PEÑA
MEDRANO</t>
  </si>
  <si>
    <t>PAGO CURSO DE INGLES DE LA COLABORADORA ANGIE ROSELIS
BELTRE</t>
  </si>
  <si>
    <t>PAGO CURSO DE INGLES DE LA COLABORADORA MARIA ANGELICA CUEVA</t>
  </si>
  <si>
    <t>CP000000538</t>
  </si>
  <si>
    <t>UNIVERSIDAD AUTONOMA DE STO DGO</t>
  </si>
  <si>
    <t>PAGO 4TO MODULO DE LA MAESTRIA GESTION LOGISTICA DE LAS ADUANAS</t>
  </si>
  <si>
    <t xml:space="preserve">PAGO INSCRIPCION, PROPEDEUTICO Y MODULOS 1,2 Y 3 MAESTRIA </t>
  </si>
  <si>
    <t xml:space="preserve">PAGO INSCRIPCION Y PROPEDEUTICO DE LA MAESTRIA </t>
  </si>
  <si>
    <t>CP000000543</t>
  </si>
  <si>
    <t>CARMEN RENEIDA REYES VARGAS</t>
  </si>
  <si>
    <t>CP000000615</t>
  </si>
  <si>
    <t>GREGORIO ANTONIO RIVAS ESPAILLAT</t>
  </si>
  <si>
    <t>CP000000655</t>
  </si>
  <si>
    <t>FREDDY BOLIVAR ALMONTE BRITO</t>
  </si>
  <si>
    <t>CP000000676</t>
  </si>
  <si>
    <t>DISTRIBUIDORA UNIVERSAL S.A.</t>
  </si>
  <si>
    <t>B1500004556</t>
  </si>
  <si>
    <t>SERVICIO OUTSOURCING IMPRESORAS MULTIFUNCIONALES ABRIL 2025</t>
  </si>
  <si>
    <t>B1500004545</t>
  </si>
  <si>
    <t>SERVICIO OUTSOURCING IMPRESORAS MULTIFUNCIONALES MARZO 2025</t>
  </si>
  <si>
    <t>B1500004544</t>
  </si>
  <si>
    <t>SERVICIO OUTSOURCING IMPRESORAS MULTIFUNCIONALES FEBRERO 2025</t>
  </si>
  <si>
    <t>B1500004543</t>
  </si>
  <si>
    <t>SERVICIO OUTSOURCING IMPRESORAS MULTIFUNCIONALES ENERO 2025</t>
  </si>
  <si>
    <t>CP000000681</t>
  </si>
  <si>
    <t>IQTEK SOLUTIONS, SRL</t>
  </si>
  <si>
    <t>EQUIPO DE COMUNICACIÓN, TELECOMUNICACIONES Y SEÑALAMIENTO</t>
  </si>
  <si>
    <t>ADQUISICION DE SWITCH CISCO PARA USO EN LA DGA.</t>
  </si>
  <si>
    <t>CP000000683</t>
  </si>
  <si>
    <t>CORAAPPLATA</t>
  </si>
  <si>
    <t>CONSUMO BASICO AGUA Y ALCANTARILLADO</t>
  </si>
  <si>
    <t>CP000000689</t>
  </si>
  <si>
    <t>ALCALDIA DEL DISTRITO NACIONAL</t>
  </si>
  <si>
    <t>BASURA</t>
  </si>
  <si>
    <t>RECOGIDA DE BASURA</t>
  </si>
  <si>
    <t>CP000000690</t>
  </si>
  <si>
    <t>AYUNTAMIENTO DEL MUNICIPIO DE SANTIAGO</t>
  </si>
  <si>
    <t>INM. 005341 JULIO 2025.SERVICIO DE ASEO URBANO.</t>
  </si>
  <si>
    <t>CP000000757</t>
  </si>
  <si>
    <t>INSTALACIONES DE INGENIERIA Y SERV. ININSE SRL</t>
  </si>
  <si>
    <t>AUMENTO, SERVICIO DE ACONDICIONAMIENTO DE ESPACIO</t>
  </si>
  <si>
    <t>OTROS MANTENIMIENTOS, REPARACIONES Y SUS DERIVADOS NO IDENTI</t>
  </si>
  <si>
    <t>SERVICIO DE ACONDICIONAMIENTO DE ESPACIO, CUARTO DESPACHO, SEDE CENTRAL, DGA</t>
  </si>
  <si>
    <t>CP000000764</t>
  </si>
  <si>
    <t>AVANSI, SRL</t>
  </si>
  <si>
    <t>OTROS SOFTWARES Y LICENCIAS</t>
  </si>
  <si>
    <t>RENOVACIÓN DE LICENCIAS Y SERVICIO DE SOPORTE TÉCNICO</t>
  </si>
  <si>
    <t>CP000000775</t>
  </si>
  <si>
    <t>LORENZO ERNESTO FRIAS MERCADO</t>
  </si>
  <si>
    <t>CP000000783</t>
  </si>
  <si>
    <t>UNIVERSIDAD IBEROAMERICANA</t>
  </si>
  <si>
    <t>PAGO ENERO-ABRIL 2025 MAESTRIA DERECHO TRIBUTARIO Y ASESORIA</t>
  </si>
  <si>
    <t>PAGO MAYO-AGOSTO 2025 MAESTRIA DERECHO TRIBUTARIO Y ASESORIA</t>
  </si>
  <si>
    <t>CP000001099</t>
  </si>
  <si>
    <t>ITCORP GONGLOSS, SRL</t>
  </si>
  <si>
    <t>ADQUISICION DE LICENCIAS ADOBE CREATIVE CLOUD PARA LA GERENCIA DE COMUNICACIONES</t>
  </si>
  <si>
    <t>CP000001100</t>
  </si>
  <si>
    <t>PETRA RIVAS HERASME</t>
  </si>
  <si>
    <t>CP000001181</t>
  </si>
  <si>
    <t>E Y R FUMIPLAG PEST CONTROL</t>
  </si>
  <si>
    <t>FUMIGACIÓN</t>
  </si>
  <si>
    <t>3/10 SERVICIO DE FUMIGACION PARA PLAGAS Y ROEDORES EN DIF LOCALIDADES.</t>
  </si>
  <si>
    <t>CP000001187</t>
  </si>
  <si>
    <t>CECOMSA,SRL</t>
  </si>
  <si>
    <t>261301</t>
  </si>
  <si>
    <t>EQUIPO COMPUTACIONAL</t>
  </si>
  <si>
    <t>IMPLEMENTACION DEL COMANDO DE CONTROL E INVESTIGACION ADUANERA CCIA</t>
  </si>
  <si>
    <t>265501</t>
  </si>
  <si>
    <t>ACCESORIOS</t>
  </si>
  <si>
    <t>239201</t>
  </si>
  <si>
    <t>ÚTILES DE ESCRITORIO, OFICINA INFORMÁTICA Y DE ENSEÑANZA</t>
  </si>
  <si>
    <t>262101</t>
  </si>
  <si>
    <t>EQUIPOS Y APARATOS AUDIOVISUALES</t>
  </si>
  <si>
    <t>CP000001225</t>
  </si>
  <si>
    <t>AVIRON, SRL</t>
  </si>
  <si>
    <t>UTILES DE ESCRITORIO, OFICINA INFORMÁTICA Y DE ENSEÑANZA</t>
  </si>
  <si>
    <t>SERVICIO DE ELABORACION DE TARJETAS DE PRESENTACION, SELLOS</t>
  </si>
  <si>
    <t>CP000001232</t>
  </si>
  <si>
    <t>CAMARA AMERICANA DE COMERCIO DE LA REP. DOM.</t>
  </si>
  <si>
    <t>OTROS SERVICIOS TECNICOS Y PROFESIONALES</t>
  </si>
  <si>
    <t>CONTRIBUCIÓN AL CNFC TRIMESTRE ABRIL-JUNIO 2025</t>
  </si>
  <si>
    <t>CP000001256</t>
  </si>
  <si>
    <t>ISLA DOMINICANA DE PETROLEO CORPORATION</t>
  </si>
  <si>
    <t>GASOLINA</t>
  </si>
  <si>
    <t>ADQUISICION DE COMBUSTIBLE PARA USO EN LA DGA</t>
  </si>
  <si>
    <t>CP000001322</t>
  </si>
  <si>
    <t>JUNTA CENTRAL ELECTORAL</t>
  </si>
  <si>
    <t>JUNIO 2025. SERVICIO DE CONSULTA AL ARCHIVO MAESTRO CEDULADO</t>
  </si>
  <si>
    <t>CP000001426</t>
  </si>
  <si>
    <t>AGUA PLANETA AZUL, SA</t>
  </si>
  <si>
    <t xml:space="preserve">ADQUSICION DE AGUA PARA CONSUMO HUMANO EN BOTELLONES Y BOTELLAS </t>
  </si>
  <si>
    <t>CP000001865</t>
  </si>
  <si>
    <t>CORP. DEL AC. Y ALC. DE STO DGO (CAASD)</t>
  </si>
  <si>
    <t>SERVICIO DE CONSUMO BASICO DE AGUA, JULIO 2025</t>
  </si>
  <si>
    <t>CP000001881</t>
  </si>
  <si>
    <t>XIOMARI VELOZ D LUJO FIESTA, SRL</t>
  </si>
  <si>
    <t>PARA REGISTRAR AVANCE INICIAL 20%, POR SERVICIO DE ALQUILER PARA EVENTOS INSTITUCIONALES.</t>
  </si>
  <si>
    <t>CP000002070</t>
  </si>
  <si>
    <t>ESCUELA DE ALTA DIRECCION BARNA</t>
  </si>
  <si>
    <t>PROGRAMA DE DESARROLLO DE GABINETE DIRECTIVO Y COACHING</t>
  </si>
  <si>
    <t>CP000002512</t>
  </si>
  <si>
    <t>JUAN FRANCISCO FANITH PEREZ</t>
  </si>
  <si>
    <t>CP000002535</t>
  </si>
  <si>
    <t>LINCOLN MANUEL MENDEZ</t>
  </si>
  <si>
    <t>CP000002959</t>
  </si>
  <si>
    <t>GESTOL CORP SRL</t>
  </si>
  <si>
    <t>PAGO CURSO DE INGLES DEL COLABORADOR MANUEL MONTERO</t>
  </si>
  <si>
    <t>CP000003188</t>
  </si>
  <si>
    <t>AYUNTAMIENTO SANTO DOMINGO OESTE</t>
  </si>
  <si>
    <t>COD. 7304903 JULIO 2025. SERVICIO RECOGIDA DE DESECHOS SOLIDOS</t>
  </si>
  <si>
    <t>CP000003606</t>
  </si>
  <si>
    <t>SANTA LOURDES DURAN DOBLE</t>
  </si>
  <si>
    <t>CP000003938</t>
  </si>
  <si>
    <t>DELFOS CONSULTORES EDITORIALES SRL</t>
  </si>
  <si>
    <t>IMPRESIÓN Y ENCUADERNACIÓN</t>
  </si>
  <si>
    <t>SERVICIO DE IMPRESION PARA JORNADA MEDICA</t>
  </si>
  <si>
    <t>CP000003994</t>
  </si>
  <si>
    <t>COPY SOLUTIONS INTERNATIONAL S A</t>
  </si>
  <si>
    <t>ALQUILER DE EQUIPO DE OFICINA Y MUEBLES</t>
  </si>
  <si>
    <t>1ER PAGO SERVICIO DE OUTSOURCING DE IMPRESORA</t>
  </si>
  <si>
    <t>CP000004100</t>
  </si>
  <si>
    <t>RESIDUOS CLASIFICADOS DIVERSOS RESICLA SRL</t>
  </si>
  <si>
    <t>MANEJO Y DISPOSICION POR DESTRUCCION DE MERCANCIA DETERIORADA</t>
  </si>
  <si>
    <t>CP000004269</t>
  </si>
  <si>
    <t>MIRLA RODRIGUEZ MOLINA</t>
  </si>
  <si>
    <t>CP000004327</t>
  </si>
  <si>
    <t>KOREX SRL</t>
  </si>
  <si>
    <t>239601</t>
  </si>
  <si>
    <t>PRODUCTOS ELÉCTRICOS Y AFINES</t>
  </si>
  <si>
    <t>SUM BATERÍAS Y ACCESORIOS PARA INST. DE INVERSOR</t>
  </si>
  <si>
    <t>CP000004384</t>
  </si>
  <si>
    <t>ANAN GOURMET Y CATERING SRL</t>
  </si>
  <si>
    <t>SERVICIOS DE CATERING</t>
  </si>
  <si>
    <t>ALIMENTOS PARA EL CAMPAMENTO DE VERANO 2025</t>
  </si>
  <si>
    <t>CP000004463</t>
  </si>
  <si>
    <t>YSIDRO DIAZ CHERY</t>
  </si>
  <si>
    <t>CP000004464</t>
  </si>
  <si>
    <t>AYUNTAMIENTO DE SANTO DOMINGO NORTE</t>
  </si>
  <si>
    <t>RECOLECCION  DE DESECHOS SOLIDOS SUBASTA</t>
  </si>
  <si>
    <t>Total</t>
  </si>
  <si>
    <t>E450000002395</t>
  </si>
  <si>
    <t>E450000002650</t>
  </si>
  <si>
    <t>B1500224219</t>
  </si>
  <si>
    <t>B1500224225</t>
  </si>
  <si>
    <t>B1500224232</t>
  </si>
  <si>
    <t>E450000003925</t>
  </si>
  <si>
    <t>B1500000418</t>
  </si>
  <si>
    <t>B1500000419</t>
  </si>
  <si>
    <t>B1500000633</t>
  </si>
  <si>
    <t>B1500000634</t>
  </si>
  <si>
    <t>B1500000729</t>
  </si>
  <si>
    <t>B15000001593</t>
  </si>
  <si>
    <t>B1500000001</t>
  </si>
  <si>
    <t>B1500000677</t>
  </si>
  <si>
    <t>B1500000016</t>
  </si>
  <si>
    <t>B1500000258</t>
  </si>
  <si>
    <t>B1500000259</t>
  </si>
  <si>
    <t>B1500000551</t>
  </si>
  <si>
    <t>B1500000542</t>
  </si>
  <si>
    <t>E450000000717</t>
  </si>
  <si>
    <t>B1500000025</t>
  </si>
  <si>
    <t>B1500000362</t>
  </si>
  <si>
    <t>E4500008418</t>
  </si>
  <si>
    <t>B1500000144</t>
  </si>
  <si>
    <t>B1500000234</t>
  </si>
  <si>
    <t>B1500000123</t>
  </si>
  <si>
    <t>B1500000122</t>
  </si>
  <si>
    <t>B1500001159</t>
  </si>
  <si>
    <t>DPC-0489</t>
  </si>
  <si>
    <t>E450000011189</t>
  </si>
  <si>
    <t>E450000011188</t>
  </si>
  <si>
    <t>E450000011442</t>
  </si>
  <si>
    <t>E450000011441</t>
  </si>
  <si>
    <t>E450000011439</t>
  </si>
  <si>
    <t>E450000011440</t>
  </si>
  <si>
    <t>B1500000728</t>
  </si>
  <si>
    <t>B1500000726</t>
  </si>
  <si>
    <t>B1500000724</t>
  </si>
  <si>
    <t>E450000000063</t>
  </si>
  <si>
    <t>E4500000000065</t>
  </si>
  <si>
    <t>B1500000901</t>
  </si>
  <si>
    <t>B1500000872</t>
  </si>
  <si>
    <t>B1500001636</t>
  </si>
  <si>
    <t>B1500000772</t>
  </si>
  <si>
    <t>B1500000769</t>
  </si>
  <si>
    <t>B1500000770</t>
  </si>
  <si>
    <t>B1500000346</t>
  </si>
  <si>
    <t>E450000079778</t>
  </si>
  <si>
    <t>E450000078693</t>
  </si>
  <si>
    <t>E450000078449</t>
  </si>
  <si>
    <t>E450000079804</t>
  </si>
  <si>
    <t>E450000079774</t>
  </si>
  <si>
    <t>E450000078691</t>
  </si>
  <si>
    <t>E450000079779</t>
  </si>
  <si>
    <t>E450000078514</t>
  </si>
  <si>
    <t>E450000015987</t>
  </si>
  <si>
    <t>E450000015984</t>
  </si>
  <si>
    <t>E450000015988</t>
  </si>
  <si>
    <t>E450000016102</t>
  </si>
  <si>
    <t>E450000016405</t>
  </si>
  <si>
    <t>E450000016520</t>
  </si>
  <si>
    <t>E450000016410</t>
  </si>
  <si>
    <t>B1500000220</t>
  </si>
  <si>
    <t>B1500000221</t>
  </si>
  <si>
    <t>B1500001312</t>
  </si>
  <si>
    <t>B1500001299</t>
  </si>
  <si>
    <t>B1500000388</t>
  </si>
  <si>
    <t>B1500000071</t>
  </si>
  <si>
    <t>B1500000021</t>
  </si>
  <si>
    <t>B1500003891</t>
  </si>
  <si>
    <t>B1500039403</t>
  </si>
  <si>
    <t>E450000003665</t>
  </si>
  <si>
    <t>B1500000188</t>
  </si>
  <si>
    <t>B1500000376</t>
  </si>
  <si>
    <t>B1500000380</t>
  </si>
  <si>
    <t>B1500000378</t>
  </si>
  <si>
    <t>B1500000379</t>
  </si>
  <si>
    <t>B1500000377</t>
  </si>
  <si>
    <t>B1500000318</t>
  </si>
  <si>
    <t>B1500000317</t>
  </si>
  <si>
    <t>SDA-0926-25</t>
  </si>
  <si>
    <t>B1500000256</t>
  </si>
  <si>
    <t>B1500000363</t>
  </si>
  <si>
    <t>B1500000365</t>
  </si>
  <si>
    <t>B1500000364</t>
  </si>
  <si>
    <t>B1500003153</t>
  </si>
  <si>
    <t>B1500003156</t>
  </si>
  <si>
    <t>B1500003160</t>
  </si>
  <si>
    <t>B1500000215</t>
  </si>
  <si>
    <t>B1500000214</t>
  </si>
  <si>
    <t>B1500000216</t>
  </si>
  <si>
    <t>B1500000217</t>
  </si>
  <si>
    <t>B1500001150</t>
  </si>
  <si>
    <t>B1500032250</t>
  </si>
  <si>
    <t>E450000000098</t>
  </si>
  <si>
    <t>B1500064837</t>
  </si>
  <si>
    <t>B1500064283</t>
  </si>
  <si>
    <t>B1500000055</t>
  </si>
  <si>
    <t>B1500001144</t>
  </si>
  <si>
    <t>B15000001145</t>
  </si>
  <si>
    <t>B15000001146</t>
  </si>
  <si>
    <t>B1500064852</t>
  </si>
  <si>
    <t>B1500007483</t>
  </si>
  <si>
    <t>B1500000201</t>
  </si>
  <si>
    <t>B1500000196</t>
  </si>
  <si>
    <t>E450000000055</t>
  </si>
  <si>
    <t>B1500000121</t>
  </si>
  <si>
    <t>E450000000593</t>
  </si>
  <si>
    <t>E450000000594</t>
  </si>
  <si>
    <t>E450000000126</t>
  </si>
  <si>
    <t>B1500000583</t>
  </si>
  <si>
    <t>B1500000635</t>
  </si>
  <si>
    <t>E450000005129</t>
  </si>
  <si>
    <t>B1500000493</t>
  </si>
  <si>
    <t>B1500000503</t>
  </si>
  <si>
    <t>B1500000504</t>
  </si>
  <si>
    <t>B1500000495</t>
  </si>
  <si>
    <t>SDA-1788-25</t>
  </si>
  <si>
    <t>E450000011284</t>
  </si>
  <si>
    <t>E450000010216</t>
  </si>
  <si>
    <t>E450000010215</t>
  </si>
  <si>
    <t>E450000010454</t>
  </si>
  <si>
    <t>E450000010214</t>
  </si>
  <si>
    <t>E4500000010211</t>
  </si>
  <si>
    <t>E450000010210</t>
  </si>
  <si>
    <t>E450000010058</t>
  </si>
  <si>
    <t>E450000013439</t>
  </si>
  <si>
    <t>E450000014432</t>
  </si>
  <si>
    <t>E450000014980</t>
  </si>
  <si>
    <t>E450000009570</t>
  </si>
  <si>
    <t>E450000014870</t>
  </si>
  <si>
    <t>E450000012082</t>
  </si>
  <si>
    <t>E4500000010070</t>
  </si>
  <si>
    <t>E450000014652</t>
  </si>
  <si>
    <t>E45000000391</t>
  </si>
  <si>
    <t>E450000009573</t>
  </si>
  <si>
    <t>E450000009569</t>
  </si>
  <si>
    <t>E450000014165</t>
  </si>
  <si>
    <t>E450000009574</t>
  </si>
  <si>
    <t>E450000014333</t>
  </si>
  <si>
    <t>E450000013438</t>
  </si>
  <si>
    <t>E450000013588</t>
  </si>
  <si>
    <t>E450000014259</t>
  </si>
  <si>
    <t>E450000010094</t>
  </si>
  <si>
    <t>E450000009567</t>
  </si>
  <si>
    <t>E450000013593</t>
  </si>
  <si>
    <t>E450000014252</t>
  </si>
  <si>
    <t>E450000016011</t>
  </si>
  <si>
    <t>E450000016002</t>
  </si>
  <si>
    <t>E450000014548</t>
  </si>
  <si>
    <t>E450000015022</t>
  </si>
  <si>
    <t>E450000014541</t>
  </si>
  <si>
    <t>E450000012161</t>
  </si>
  <si>
    <t>E450000010757</t>
  </si>
  <si>
    <t>E450000012156</t>
  </si>
  <si>
    <t>E450000014538</t>
  </si>
  <si>
    <t>E450000013599</t>
  </si>
  <si>
    <t>E450000014898</t>
  </si>
  <si>
    <t>E450000013447</t>
  </si>
  <si>
    <t>E450000013440</t>
  </si>
  <si>
    <t>B1500172880</t>
  </si>
  <si>
    <t>B1500001890</t>
  </si>
  <si>
    <t>E450000001349</t>
  </si>
  <si>
    <t>E450000001318</t>
  </si>
  <si>
    <t>E450000001323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</si>
</sst>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name val="Calibri"/>
      <family val="2"/>
    </font>
    <font>
      <sz val="11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Calibri"/>
      <family val="2"/>
    </font>
    <font>
      <b/>
      <sz val="12"/>
      <color rgb="FFFFFFFF"/>
      <name val="Arial"/>
      <family val="2"/>
    </font>
    <font>
      <sz val="12"/>
      <color rgb="FF000000"/>
      <name val="Segoe UI"/>
      <family val="2"/>
    </font>
    <font>
      <sz val="14"/>
      <color rgb="FF000000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14" fontId="3" fillId="0" borderId="0" xfId="1" applyNumberFormat="1" applyFont="1"/>
    <xf numFmtId="0" fontId="4" fillId="0" borderId="0" xfId="1" applyFont="1"/>
    <xf numFmtId="0" fontId="1" fillId="0" borderId="0" xfId="2"/>
    <xf numFmtId="0" fontId="2" fillId="0" borderId="0" xfId="2" applyFont="1"/>
    <xf numFmtId="0" fontId="7" fillId="0" borderId="0" xfId="1" applyFont="1"/>
    <xf numFmtId="0" fontId="4" fillId="0" borderId="0" xfId="1" applyFont="1" applyAlignment="1">
      <alignment horizontal="left"/>
    </xf>
    <xf numFmtId="14" fontId="4" fillId="0" borderId="0" xfId="1" applyNumberFormat="1" applyFont="1"/>
    <xf numFmtId="164" fontId="4" fillId="0" borderId="0" xfId="3" applyFont="1"/>
    <xf numFmtId="14" fontId="8" fillId="2" borderId="1" xfId="1" applyNumberFormat="1" applyFont="1" applyFill="1" applyBorder="1" applyAlignment="1">
      <alignment horizontal="center" vertical="center" wrapText="1" readingOrder="1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wrapText="1" readingOrder="1"/>
    </xf>
    <xf numFmtId="14" fontId="9" fillId="0" borderId="1" xfId="1" applyNumberFormat="1" applyFont="1" applyBorder="1" applyAlignment="1">
      <alignment horizontal="left" wrapText="1" readingOrder="1"/>
    </xf>
    <xf numFmtId="164" fontId="9" fillId="0" borderId="1" xfId="3" applyFont="1" applyBorder="1" applyAlignment="1">
      <alignment horizontal="left" wrapText="1" readingOrder="1"/>
    </xf>
    <xf numFmtId="164" fontId="9" fillId="0" borderId="1" xfId="3" applyFont="1" applyFill="1" applyBorder="1" applyAlignment="1">
      <alignment horizontal="left" wrapText="1" readingOrder="1"/>
    </xf>
    <xf numFmtId="0" fontId="10" fillId="0" borderId="0" xfId="1" applyFont="1" applyAlignment="1">
      <alignment vertical="top" wrapText="1" readingOrder="1"/>
    </xf>
    <xf numFmtId="0" fontId="10" fillId="0" borderId="0" xfId="1" applyFont="1" applyAlignment="1">
      <alignment horizontal="left" wrapText="1" readingOrder="1"/>
    </xf>
    <xf numFmtId="14" fontId="10" fillId="0" borderId="0" xfId="1" applyNumberFormat="1" applyFont="1" applyAlignment="1">
      <alignment horizontal="left" wrapText="1" readingOrder="1"/>
    </xf>
    <xf numFmtId="0" fontId="11" fillId="0" borderId="0" xfId="1" applyFont="1" applyAlignment="1">
      <alignment wrapText="1"/>
    </xf>
    <xf numFmtId="164" fontId="12" fillId="0" borderId="2" xfId="3" applyFont="1" applyFill="1" applyBorder="1" applyAlignment="1"/>
    <xf numFmtId="0" fontId="13" fillId="0" borderId="0" xfId="1" applyFont="1"/>
    <xf numFmtId="164" fontId="14" fillId="0" borderId="0" xfId="3" applyFont="1"/>
    <xf numFmtId="0" fontId="14" fillId="0" borderId="0" xfId="1" applyFont="1"/>
    <xf numFmtId="164" fontId="4" fillId="0" borderId="0" xfId="4" applyFont="1"/>
    <xf numFmtId="164" fontId="3" fillId="0" borderId="0" xfId="4" applyFont="1"/>
    <xf numFmtId="164" fontId="14" fillId="0" borderId="0" xfId="1" applyNumberFormat="1" applyFont="1"/>
    <xf numFmtId="0" fontId="5" fillId="0" borderId="0" xfId="1" applyFont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top" wrapText="1" readingOrder="1"/>
    </xf>
    <xf numFmtId="49" fontId="6" fillId="0" borderId="0" xfId="1" applyNumberFormat="1" applyFont="1" applyAlignment="1">
      <alignment horizontal="center" vertical="top" wrapText="1" readingOrder="1"/>
    </xf>
    <xf numFmtId="164" fontId="6" fillId="0" borderId="0" xfId="3" applyFont="1" applyBorder="1" applyAlignment="1">
      <alignment horizontal="center" vertical="top" wrapText="1" readingOrder="1"/>
    </xf>
  </cellXfs>
  <cellStyles count="5">
    <cellStyle name="Millares 2" xfId="3" xr:uid="{D5337B7A-BB1D-4E1D-873C-F92235523288}"/>
    <cellStyle name="Millares 3" xfId="4" xr:uid="{B0551749-3AFC-4137-BB3A-659987ED1457}"/>
    <cellStyle name="Normal" xfId="0" builtinId="0"/>
    <cellStyle name="Normal 2" xfId="1" xr:uid="{59F92151-6782-4311-8DFD-76D6E93970B2}"/>
    <cellStyle name="Normal 3" xfId="2" xr:uid="{7630264D-ACD5-4D66-A473-CF356911F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120196</xdr:colOff>
      <xdr:row>1</xdr:row>
      <xdr:rowOff>13608</xdr:rowOff>
    </xdr:from>
    <xdr:ext cx="1877785" cy="841247"/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AD72BEFA-7D79-4BFA-9FFB-975524BB0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96" y="280308"/>
          <a:ext cx="1877785" cy="84124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F9A1-6CD6-48BA-9C32-C0FBA49CFD38}">
  <dimension ref="A1:N200"/>
  <sheetViews>
    <sheetView showGridLines="0" tabSelected="1" topLeftCell="A183" zoomScale="80" zoomScaleNormal="80" workbookViewId="0">
      <selection activeCell="D198" sqref="D198"/>
    </sheetView>
  </sheetViews>
  <sheetFormatPr baseColWidth="10" defaultColWidth="11.42578125" defaultRowHeight="18.75" x14ac:dyDescent="0.3"/>
  <cols>
    <col min="1" max="1" width="17.5703125" style="7" customWidth="1"/>
    <col min="2" max="2" width="31.85546875" style="7" customWidth="1"/>
    <col min="3" max="3" width="23.85546875" style="4" customWidth="1"/>
    <col min="4" max="4" width="34.7109375" style="8" customWidth="1"/>
    <col min="5" max="5" width="24.42578125" style="4" customWidth="1"/>
    <col min="6" max="6" width="18.28515625" style="9" customWidth="1"/>
    <col min="7" max="7" width="17.5703125" style="9" customWidth="1"/>
    <col min="8" max="8" width="47" style="4" customWidth="1"/>
    <col min="9" max="9" width="22.140625" style="4" bestFit="1" customWidth="1"/>
    <col min="10" max="10" width="21.28515625" style="4" customWidth="1"/>
    <col min="11" max="11" width="22.140625" style="4" bestFit="1" customWidth="1"/>
    <col min="12" max="16384" width="11.42578125" style="4"/>
  </cols>
  <sheetData>
    <row r="1" spans="1:11" ht="21" x14ac:dyDescent="0.35">
      <c r="A1" s="1"/>
      <c r="B1" s="1"/>
      <c r="C1" s="1"/>
      <c r="D1" s="2"/>
      <c r="E1" s="1"/>
      <c r="F1" s="3"/>
      <c r="G1" s="3"/>
      <c r="H1" s="1"/>
      <c r="I1" s="1"/>
      <c r="J1" s="1"/>
      <c r="K1" s="1"/>
    </row>
    <row r="2" spans="1:11" s="5" customFormat="1" ht="20.2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5" customFormat="1" ht="20.2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5" customFormat="1" ht="20.25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s="5" customFormat="1" ht="18" customHeight="1" x14ac:dyDescent="0.25">
      <c r="A5" s="30"/>
      <c r="B5" s="30"/>
      <c r="C5" s="31"/>
      <c r="D5" s="30"/>
      <c r="E5" s="30"/>
      <c r="F5" s="30"/>
      <c r="G5" s="30"/>
      <c r="H5" s="30"/>
      <c r="I5" s="32"/>
      <c r="J5" s="6"/>
      <c r="K5" s="6"/>
    </row>
    <row r="6" spans="1:11" x14ac:dyDescent="0.3">
      <c r="I6" s="10"/>
      <c r="J6" s="10"/>
    </row>
    <row r="7" spans="1:11" s="12" customFormat="1" ht="50.25" customHeight="1" x14ac:dyDescent="0.25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</row>
    <row r="8" spans="1:11" ht="34.5" x14ac:dyDescent="0.3">
      <c r="A8" s="13" t="s">
        <v>14</v>
      </c>
      <c r="B8" s="13" t="s">
        <v>15</v>
      </c>
      <c r="C8" s="13">
        <v>231101</v>
      </c>
      <c r="D8" s="13" t="s">
        <v>16</v>
      </c>
      <c r="E8" s="13" t="s">
        <v>17</v>
      </c>
      <c r="F8" s="14">
        <v>45412</v>
      </c>
      <c r="G8" s="14">
        <v>45412</v>
      </c>
      <c r="H8" s="13" t="s">
        <v>214</v>
      </c>
      <c r="I8" s="15">
        <f t="shared" ref="I8:I71" si="0">+K8+J8</f>
        <v>15855.06</v>
      </c>
      <c r="J8" s="15">
        <v>775.3</v>
      </c>
      <c r="K8" s="15">
        <f>15079.75+0.01</f>
        <v>15079.76</v>
      </c>
    </row>
    <row r="9" spans="1:11" ht="34.5" x14ac:dyDescent="0.3">
      <c r="A9" s="13" t="s">
        <v>18</v>
      </c>
      <c r="B9" s="13" t="s">
        <v>19</v>
      </c>
      <c r="C9" s="13">
        <v>237299</v>
      </c>
      <c r="D9" s="13" t="s">
        <v>20</v>
      </c>
      <c r="E9" s="13" t="s">
        <v>21</v>
      </c>
      <c r="F9" s="14">
        <v>45009</v>
      </c>
      <c r="G9" s="14">
        <v>45070</v>
      </c>
      <c r="H9" s="13" t="s">
        <v>22</v>
      </c>
      <c r="I9" s="15">
        <f t="shared" si="0"/>
        <v>44721.04</v>
      </c>
      <c r="J9" s="15">
        <v>1894.96</v>
      </c>
      <c r="K9" s="15">
        <v>42826.080000000002</v>
      </c>
    </row>
    <row r="10" spans="1:11" ht="34.5" x14ac:dyDescent="0.3">
      <c r="A10" s="13" t="s">
        <v>18</v>
      </c>
      <c r="B10" s="13" t="s">
        <v>19</v>
      </c>
      <c r="C10" s="13">
        <v>237299</v>
      </c>
      <c r="D10" s="13" t="s">
        <v>20</v>
      </c>
      <c r="E10" s="13" t="s">
        <v>264</v>
      </c>
      <c r="F10" s="14">
        <v>45813</v>
      </c>
      <c r="G10" s="14">
        <v>45859</v>
      </c>
      <c r="H10" s="13" t="s">
        <v>22</v>
      </c>
      <c r="I10" s="15">
        <f t="shared" si="0"/>
        <v>44721.04</v>
      </c>
      <c r="J10" s="15">
        <v>0</v>
      </c>
      <c r="K10" s="15">
        <v>44721.04</v>
      </c>
    </row>
    <row r="11" spans="1:11" ht="34.5" x14ac:dyDescent="0.3">
      <c r="A11" s="13" t="s">
        <v>18</v>
      </c>
      <c r="B11" s="13" t="s">
        <v>19</v>
      </c>
      <c r="C11" s="13">
        <v>237299</v>
      </c>
      <c r="D11" s="13" t="s">
        <v>20</v>
      </c>
      <c r="E11" s="13" t="s">
        <v>265</v>
      </c>
      <c r="F11" s="14">
        <v>45843</v>
      </c>
      <c r="G11" s="14">
        <v>45859</v>
      </c>
      <c r="H11" s="13" t="s">
        <v>22</v>
      </c>
      <c r="I11" s="15">
        <f t="shared" si="0"/>
        <v>44721.04</v>
      </c>
      <c r="J11" s="15">
        <v>0</v>
      </c>
      <c r="K11" s="15">
        <v>44721.04</v>
      </c>
    </row>
    <row r="12" spans="1:11" ht="34.5" x14ac:dyDescent="0.3">
      <c r="A12" s="13" t="s">
        <v>23</v>
      </c>
      <c r="B12" s="13" t="s">
        <v>24</v>
      </c>
      <c r="C12" s="13">
        <v>231101</v>
      </c>
      <c r="D12" s="13" t="s">
        <v>16</v>
      </c>
      <c r="E12" s="13" t="s">
        <v>266</v>
      </c>
      <c r="F12" s="14">
        <v>45824</v>
      </c>
      <c r="G12" s="14">
        <v>45862</v>
      </c>
      <c r="H12" s="13" t="s">
        <v>25</v>
      </c>
      <c r="I12" s="15">
        <f t="shared" si="0"/>
        <v>8890.5199999999986</v>
      </c>
      <c r="J12" s="15">
        <v>384.88</v>
      </c>
      <c r="K12" s="15">
        <v>8505.64</v>
      </c>
    </row>
    <row r="13" spans="1:11" ht="34.5" x14ac:dyDescent="0.3">
      <c r="A13" s="13" t="s">
        <v>23</v>
      </c>
      <c r="B13" s="13" t="s">
        <v>24</v>
      </c>
      <c r="C13" s="13">
        <v>231101</v>
      </c>
      <c r="D13" s="13" t="s">
        <v>16</v>
      </c>
      <c r="E13" s="13" t="s">
        <v>267</v>
      </c>
      <c r="F13" s="14">
        <v>45825</v>
      </c>
      <c r="G13" s="14">
        <v>45862</v>
      </c>
      <c r="H13" s="13" t="s">
        <v>25</v>
      </c>
      <c r="I13" s="15">
        <f t="shared" si="0"/>
        <v>4317.1000000000004</v>
      </c>
      <c r="J13" s="15">
        <v>184.22</v>
      </c>
      <c r="K13" s="15">
        <v>4132.88</v>
      </c>
    </row>
    <row r="14" spans="1:11" ht="34.5" x14ac:dyDescent="0.3">
      <c r="A14" s="13" t="s">
        <v>23</v>
      </c>
      <c r="B14" s="13" t="s">
        <v>24</v>
      </c>
      <c r="C14" s="13">
        <v>231101</v>
      </c>
      <c r="D14" s="13" t="s">
        <v>16</v>
      </c>
      <c r="E14" s="13" t="s">
        <v>268</v>
      </c>
      <c r="F14" s="14">
        <v>45831</v>
      </c>
      <c r="G14" s="14">
        <v>45862</v>
      </c>
      <c r="H14" s="13" t="s">
        <v>25</v>
      </c>
      <c r="I14" s="15">
        <f t="shared" si="0"/>
        <v>19708.900000000001</v>
      </c>
      <c r="J14" s="15">
        <v>846.36</v>
      </c>
      <c r="K14" s="15">
        <v>18862.54</v>
      </c>
    </row>
    <row r="15" spans="1:11" ht="34.5" x14ac:dyDescent="0.3">
      <c r="A15" s="13" t="s">
        <v>23</v>
      </c>
      <c r="B15" s="13" t="s">
        <v>24</v>
      </c>
      <c r="C15" s="13">
        <v>231101</v>
      </c>
      <c r="D15" s="13" t="s">
        <v>16</v>
      </c>
      <c r="E15" s="13" t="s">
        <v>269</v>
      </c>
      <c r="F15" s="14">
        <v>45853</v>
      </c>
      <c r="G15" s="14">
        <v>45862</v>
      </c>
      <c r="H15" s="13" t="s">
        <v>25</v>
      </c>
      <c r="I15" s="15">
        <f t="shared" si="0"/>
        <v>22600.43</v>
      </c>
      <c r="J15" s="15">
        <v>0</v>
      </c>
      <c r="K15" s="15">
        <v>22600.43</v>
      </c>
    </row>
    <row r="16" spans="1:11" ht="17.25" x14ac:dyDescent="0.3">
      <c r="A16" s="13" t="s">
        <v>26</v>
      </c>
      <c r="B16" s="13" t="s">
        <v>27</v>
      </c>
      <c r="C16" s="13">
        <v>228702</v>
      </c>
      <c r="D16" s="13" t="s">
        <v>28</v>
      </c>
      <c r="E16" s="13" t="s">
        <v>270</v>
      </c>
      <c r="F16" s="14">
        <v>45854</v>
      </c>
      <c r="G16" s="14">
        <v>45862</v>
      </c>
      <c r="H16" s="13" t="s">
        <v>29</v>
      </c>
      <c r="I16" s="15">
        <f t="shared" si="0"/>
        <v>59000</v>
      </c>
      <c r="J16" s="15">
        <v>5200</v>
      </c>
      <c r="K16" s="15">
        <v>53800</v>
      </c>
    </row>
    <row r="17" spans="1:11" ht="17.25" x14ac:dyDescent="0.3">
      <c r="A17" s="13" t="s">
        <v>26</v>
      </c>
      <c r="B17" s="13" t="s">
        <v>27</v>
      </c>
      <c r="C17" s="13">
        <v>228702</v>
      </c>
      <c r="D17" s="13" t="s">
        <v>28</v>
      </c>
      <c r="E17" s="13" t="s">
        <v>271</v>
      </c>
      <c r="F17" s="14">
        <v>45854</v>
      </c>
      <c r="G17" s="14">
        <v>45862</v>
      </c>
      <c r="H17" s="13" t="s">
        <v>29</v>
      </c>
      <c r="I17" s="15">
        <f t="shared" si="0"/>
        <v>82600</v>
      </c>
      <c r="J17" s="15">
        <v>7280</v>
      </c>
      <c r="K17" s="15">
        <v>75320</v>
      </c>
    </row>
    <row r="18" spans="1:11" ht="34.5" x14ac:dyDescent="0.3">
      <c r="A18" s="13" t="s">
        <v>30</v>
      </c>
      <c r="B18" s="13" t="s">
        <v>31</v>
      </c>
      <c r="C18" s="13">
        <v>228702</v>
      </c>
      <c r="D18" s="13" t="s">
        <v>28</v>
      </c>
      <c r="E18" s="13" t="s">
        <v>272</v>
      </c>
      <c r="F18" s="14">
        <v>45854</v>
      </c>
      <c r="G18" s="14">
        <v>45862</v>
      </c>
      <c r="H18" s="13" t="s">
        <v>29</v>
      </c>
      <c r="I18" s="15">
        <f t="shared" si="0"/>
        <v>29500</v>
      </c>
      <c r="J18" s="15">
        <v>7000</v>
      </c>
      <c r="K18" s="15">
        <v>22500</v>
      </c>
    </row>
    <row r="19" spans="1:11" ht="34.5" x14ac:dyDescent="0.3">
      <c r="A19" s="13" t="s">
        <v>30</v>
      </c>
      <c r="B19" s="13" t="s">
        <v>31</v>
      </c>
      <c r="C19" s="13">
        <v>228702</v>
      </c>
      <c r="D19" s="13" t="s">
        <v>28</v>
      </c>
      <c r="E19" s="13" t="s">
        <v>273</v>
      </c>
      <c r="F19" s="14">
        <v>45854</v>
      </c>
      <c r="G19" s="14">
        <v>45862</v>
      </c>
      <c r="H19" s="13" t="s">
        <v>29</v>
      </c>
      <c r="I19" s="15">
        <f t="shared" si="0"/>
        <v>59000</v>
      </c>
      <c r="J19" s="15">
        <v>14000</v>
      </c>
      <c r="K19" s="15">
        <v>45000</v>
      </c>
    </row>
    <row r="20" spans="1:11" ht="17.25" x14ac:dyDescent="0.3">
      <c r="A20" s="13" t="s">
        <v>32</v>
      </c>
      <c r="B20" s="13" t="s">
        <v>33</v>
      </c>
      <c r="C20" s="13">
        <v>228702</v>
      </c>
      <c r="D20" s="13" t="s">
        <v>28</v>
      </c>
      <c r="E20" s="13" t="s">
        <v>274</v>
      </c>
      <c r="F20" s="14">
        <v>45854</v>
      </c>
      <c r="G20" s="14">
        <v>45862</v>
      </c>
      <c r="H20" s="13" t="s">
        <v>29</v>
      </c>
      <c r="I20" s="15">
        <f t="shared" si="0"/>
        <v>35400</v>
      </c>
      <c r="J20" s="15">
        <v>3120</v>
      </c>
      <c r="K20" s="15">
        <v>32280</v>
      </c>
    </row>
    <row r="21" spans="1:11" ht="17.25" x14ac:dyDescent="0.3">
      <c r="A21" s="13" t="s">
        <v>32</v>
      </c>
      <c r="B21" s="13" t="s">
        <v>33</v>
      </c>
      <c r="C21" s="13">
        <v>228702</v>
      </c>
      <c r="D21" s="13" t="s">
        <v>28</v>
      </c>
      <c r="E21" s="13" t="s">
        <v>299</v>
      </c>
      <c r="F21" s="14">
        <v>45854</v>
      </c>
      <c r="G21" s="14">
        <v>45862</v>
      </c>
      <c r="H21" s="13" t="s">
        <v>29</v>
      </c>
      <c r="I21" s="15">
        <f t="shared" si="0"/>
        <v>59000</v>
      </c>
      <c r="J21" s="15">
        <v>5200</v>
      </c>
      <c r="K21" s="15">
        <v>53800</v>
      </c>
    </row>
    <row r="22" spans="1:11" ht="17.25" x14ac:dyDescent="0.3">
      <c r="A22" s="13" t="s">
        <v>32</v>
      </c>
      <c r="B22" s="13" t="s">
        <v>33</v>
      </c>
      <c r="C22" s="13">
        <v>228702</v>
      </c>
      <c r="D22" s="13" t="s">
        <v>28</v>
      </c>
      <c r="E22" s="13" t="s">
        <v>300</v>
      </c>
      <c r="F22" s="14">
        <v>45855</v>
      </c>
      <c r="G22" s="14">
        <v>45862</v>
      </c>
      <c r="H22" s="13" t="s">
        <v>29</v>
      </c>
      <c r="I22" s="15">
        <f t="shared" si="0"/>
        <v>35400</v>
      </c>
      <c r="J22" s="15">
        <v>3120</v>
      </c>
      <c r="K22" s="15">
        <v>32280</v>
      </c>
    </row>
    <row r="23" spans="1:11" ht="17.25" x14ac:dyDescent="0.3">
      <c r="A23" s="13" t="s">
        <v>32</v>
      </c>
      <c r="B23" s="13" t="s">
        <v>33</v>
      </c>
      <c r="C23" s="13">
        <v>228702</v>
      </c>
      <c r="D23" s="13" t="s">
        <v>28</v>
      </c>
      <c r="E23" s="13" t="s">
        <v>301</v>
      </c>
      <c r="F23" s="14">
        <v>45854</v>
      </c>
      <c r="G23" s="14">
        <v>45862</v>
      </c>
      <c r="H23" s="13" t="s">
        <v>29</v>
      </c>
      <c r="I23" s="15">
        <f t="shared" si="0"/>
        <v>11800</v>
      </c>
      <c r="J23" s="15">
        <v>1040</v>
      </c>
      <c r="K23" s="15">
        <v>10760</v>
      </c>
    </row>
    <row r="24" spans="1:11" ht="34.5" x14ac:dyDescent="0.3">
      <c r="A24" s="13" t="s">
        <v>34</v>
      </c>
      <c r="B24" s="13" t="s">
        <v>35</v>
      </c>
      <c r="C24" s="13">
        <v>225801</v>
      </c>
      <c r="D24" s="13" t="s">
        <v>36</v>
      </c>
      <c r="E24" s="13" t="s">
        <v>302</v>
      </c>
      <c r="F24" s="14">
        <v>45839</v>
      </c>
      <c r="G24" s="14">
        <v>45869</v>
      </c>
      <c r="H24" s="13" t="s">
        <v>37</v>
      </c>
      <c r="I24" s="15">
        <f t="shared" si="0"/>
        <v>1128387.98</v>
      </c>
      <c r="J24" s="15">
        <v>51638.09</v>
      </c>
      <c r="K24" s="15">
        <v>1076749.8899999999</v>
      </c>
    </row>
    <row r="25" spans="1:11" ht="34.5" x14ac:dyDescent="0.3">
      <c r="A25" s="13" t="s">
        <v>34</v>
      </c>
      <c r="B25" s="13" t="s">
        <v>35</v>
      </c>
      <c r="C25" s="13">
        <v>227208</v>
      </c>
      <c r="D25" s="13" t="s">
        <v>38</v>
      </c>
      <c r="E25" s="13" t="s">
        <v>303</v>
      </c>
      <c r="F25" s="14">
        <v>45852</v>
      </c>
      <c r="G25" s="14">
        <v>45869</v>
      </c>
      <c r="H25" s="13" t="s">
        <v>39</v>
      </c>
      <c r="I25" s="15">
        <f t="shared" si="0"/>
        <v>375000</v>
      </c>
      <c r="J25" s="15">
        <v>17161.02</v>
      </c>
      <c r="K25" s="15">
        <v>357838.98</v>
      </c>
    </row>
    <row r="26" spans="1:11" ht="34.5" x14ac:dyDescent="0.3">
      <c r="A26" s="13" t="s">
        <v>40</v>
      </c>
      <c r="B26" s="13" t="s">
        <v>41</v>
      </c>
      <c r="C26" s="13">
        <v>227101</v>
      </c>
      <c r="D26" s="13" t="s">
        <v>42</v>
      </c>
      <c r="E26" s="13" t="s">
        <v>304</v>
      </c>
      <c r="F26" s="14">
        <v>45839</v>
      </c>
      <c r="G26" s="14">
        <v>45863</v>
      </c>
      <c r="H26" s="13" t="s">
        <v>43</v>
      </c>
      <c r="I26" s="15">
        <f t="shared" si="0"/>
        <v>210460.08</v>
      </c>
      <c r="J26" s="15">
        <v>8917.7999999999993</v>
      </c>
      <c r="K26" s="15">
        <v>201542.28</v>
      </c>
    </row>
    <row r="27" spans="1:11" ht="34.5" x14ac:dyDescent="0.3">
      <c r="A27" s="13" t="s">
        <v>40</v>
      </c>
      <c r="B27" s="13" t="s">
        <v>41</v>
      </c>
      <c r="C27" s="13">
        <v>229101</v>
      </c>
      <c r="D27" s="13" t="s">
        <v>44</v>
      </c>
      <c r="E27" s="13" t="s">
        <v>305</v>
      </c>
      <c r="F27" s="14">
        <v>45811</v>
      </c>
      <c r="G27" s="14">
        <v>45868</v>
      </c>
      <c r="H27" s="13" t="s">
        <v>45</v>
      </c>
      <c r="I27" s="15">
        <f t="shared" si="0"/>
        <v>339400</v>
      </c>
      <c r="J27" s="15">
        <v>14381.36</v>
      </c>
      <c r="K27" s="15">
        <v>325018.64</v>
      </c>
    </row>
    <row r="28" spans="1:11" ht="69" x14ac:dyDescent="0.3">
      <c r="A28" s="13" t="s">
        <v>46</v>
      </c>
      <c r="B28" s="13" t="s">
        <v>47</v>
      </c>
      <c r="C28" s="13" t="s">
        <v>48</v>
      </c>
      <c r="D28" s="13" t="s">
        <v>49</v>
      </c>
      <c r="E28" s="13" t="s">
        <v>306</v>
      </c>
      <c r="F28" s="14">
        <v>45848</v>
      </c>
      <c r="G28" s="14">
        <v>45866</v>
      </c>
      <c r="H28" s="13" t="s">
        <v>50</v>
      </c>
      <c r="I28" s="15">
        <f t="shared" si="0"/>
        <v>6460.5</v>
      </c>
      <c r="J28" s="15">
        <v>273.75</v>
      </c>
      <c r="K28" s="15">
        <v>6186.75</v>
      </c>
    </row>
    <row r="29" spans="1:11" ht="69" x14ac:dyDescent="0.3">
      <c r="A29" s="13" t="s">
        <v>46</v>
      </c>
      <c r="B29" s="13" t="s">
        <v>47</v>
      </c>
      <c r="C29" s="13" t="s">
        <v>51</v>
      </c>
      <c r="D29" s="13" t="s">
        <v>52</v>
      </c>
      <c r="E29" s="13" t="s">
        <v>306</v>
      </c>
      <c r="F29" s="14">
        <v>45848</v>
      </c>
      <c r="G29" s="14">
        <v>45866</v>
      </c>
      <c r="H29" s="13" t="s">
        <v>50</v>
      </c>
      <c r="I29" s="15">
        <f t="shared" si="0"/>
        <v>27319.95</v>
      </c>
      <c r="J29" s="15">
        <v>1157.6250000000002</v>
      </c>
      <c r="K29" s="15">
        <v>26162.325000000001</v>
      </c>
    </row>
    <row r="30" spans="1:11" ht="69" x14ac:dyDescent="0.3">
      <c r="A30" s="13" t="s">
        <v>46</v>
      </c>
      <c r="B30" s="13" t="s">
        <v>47</v>
      </c>
      <c r="C30" s="13" t="s">
        <v>53</v>
      </c>
      <c r="D30" s="13" t="s">
        <v>54</v>
      </c>
      <c r="E30" s="13" t="s">
        <v>306</v>
      </c>
      <c r="F30" s="14">
        <v>45848</v>
      </c>
      <c r="G30" s="14">
        <v>45866</v>
      </c>
      <c r="H30" s="13" t="s">
        <v>50</v>
      </c>
      <c r="I30" s="15">
        <f t="shared" si="0"/>
        <v>542.79999999999995</v>
      </c>
      <c r="J30" s="15">
        <v>23</v>
      </c>
      <c r="K30" s="15">
        <v>519.79999999999995</v>
      </c>
    </row>
    <row r="31" spans="1:11" ht="69" x14ac:dyDescent="0.3">
      <c r="A31" s="13" t="s">
        <v>46</v>
      </c>
      <c r="B31" s="13" t="s">
        <v>47</v>
      </c>
      <c r="C31" s="13" t="s">
        <v>55</v>
      </c>
      <c r="D31" s="13" t="s">
        <v>56</v>
      </c>
      <c r="E31" s="13" t="s">
        <v>306</v>
      </c>
      <c r="F31" s="14">
        <v>45848</v>
      </c>
      <c r="G31" s="14">
        <v>45866</v>
      </c>
      <c r="H31" s="13" t="s">
        <v>50</v>
      </c>
      <c r="I31" s="15">
        <f t="shared" si="0"/>
        <v>61006</v>
      </c>
      <c r="J31" s="15">
        <v>2585</v>
      </c>
      <c r="K31" s="15">
        <v>58421</v>
      </c>
    </row>
    <row r="32" spans="1:11" ht="34.5" x14ac:dyDescent="0.3">
      <c r="A32" s="13" t="s">
        <v>57</v>
      </c>
      <c r="B32" s="13" t="s">
        <v>58</v>
      </c>
      <c r="C32" s="13">
        <v>228702</v>
      </c>
      <c r="D32" s="13" t="s">
        <v>28</v>
      </c>
      <c r="E32" s="13" t="s">
        <v>307</v>
      </c>
      <c r="F32" s="14">
        <v>45853</v>
      </c>
      <c r="G32" s="14">
        <v>45861</v>
      </c>
      <c r="H32" s="13" t="s">
        <v>29</v>
      </c>
      <c r="I32" s="15">
        <f t="shared" si="0"/>
        <v>4720</v>
      </c>
      <c r="J32" s="15">
        <v>1120</v>
      </c>
      <c r="K32" s="15">
        <v>3600</v>
      </c>
    </row>
    <row r="33" spans="1:11" ht="34.5" x14ac:dyDescent="0.3">
      <c r="A33" s="13" t="s">
        <v>57</v>
      </c>
      <c r="B33" s="13" t="s">
        <v>58</v>
      </c>
      <c r="C33" s="13">
        <v>228702</v>
      </c>
      <c r="D33" s="13" t="s">
        <v>28</v>
      </c>
      <c r="E33" s="13" t="s">
        <v>308</v>
      </c>
      <c r="F33" s="14">
        <v>45853</v>
      </c>
      <c r="G33" s="14">
        <v>45861</v>
      </c>
      <c r="H33" s="13" t="s">
        <v>29</v>
      </c>
      <c r="I33" s="15">
        <f t="shared" si="0"/>
        <v>23600</v>
      </c>
      <c r="J33" s="15">
        <v>5600</v>
      </c>
      <c r="K33" s="15">
        <v>18000</v>
      </c>
    </row>
    <row r="34" spans="1:11" ht="34.5" x14ac:dyDescent="0.3">
      <c r="A34" s="13" t="s">
        <v>57</v>
      </c>
      <c r="B34" s="13" t="s">
        <v>58</v>
      </c>
      <c r="C34" s="13">
        <v>228702</v>
      </c>
      <c r="D34" s="13" t="s">
        <v>28</v>
      </c>
      <c r="E34" s="13" t="s">
        <v>309</v>
      </c>
      <c r="F34" s="14">
        <v>45853</v>
      </c>
      <c r="G34" s="14">
        <v>45862</v>
      </c>
      <c r="H34" s="13" t="s">
        <v>29</v>
      </c>
      <c r="I34" s="15">
        <f t="shared" si="0"/>
        <v>23600</v>
      </c>
      <c r="J34" s="15">
        <v>5600</v>
      </c>
      <c r="K34" s="15">
        <v>18000</v>
      </c>
    </row>
    <row r="35" spans="1:11" ht="51.75" x14ac:dyDescent="0.3">
      <c r="A35" s="13" t="s">
        <v>59</v>
      </c>
      <c r="B35" s="13" t="s">
        <v>60</v>
      </c>
      <c r="C35" s="13">
        <v>225401</v>
      </c>
      <c r="D35" s="13" t="s">
        <v>61</v>
      </c>
      <c r="E35" s="13" t="s">
        <v>310</v>
      </c>
      <c r="F35" s="14">
        <v>45852</v>
      </c>
      <c r="G35" s="14">
        <v>45863</v>
      </c>
      <c r="H35" s="13" t="s">
        <v>62</v>
      </c>
      <c r="I35" s="15">
        <f t="shared" si="0"/>
        <v>220000</v>
      </c>
      <c r="J35" s="15">
        <v>11000</v>
      </c>
      <c r="K35" s="15">
        <v>209000</v>
      </c>
    </row>
    <row r="36" spans="1:11" ht="34.5" x14ac:dyDescent="0.3">
      <c r="A36" s="13" t="s">
        <v>63</v>
      </c>
      <c r="B36" s="13" t="s">
        <v>64</v>
      </c>
      <c r="C36" s="13">
        <v>221501</v>
      </c>
      <c r="D36" s="13" t="s">
        <v>65</v>
      </c>
      <c r="E36" s="13" t="s">
        <v>311</v>
      </c>
      <c r="F36" s="14">
        <v>45835</v>
      </c>
      <c r="G36" s="14">
        <v>45862</v>
      </c>
      <c r="H36" s="13" t="s">
        <v>66</v>
      </c>
      <c r="I36" s="15">
        <f t="shared" si="0"/>
        <v>1119563.82</v>
      </c>
      <c r="J36" s="15">
        <v>0</v>
      </c>
      <c r="K36" s="15">
        <v>1119563.82</v>
      </c>
    </row>
    <row r="37" spans="1:11" ht="34.5" x14ac:dyDescent="0.3">
      <c r="A37" s="13" t="s">
        <v>63</v>
      </c>
      <c r="B37" s="13" t="s">
        <v>64</v>
      </c>
      <c r="C37" s="13">
        <v>221301</v>
      </c>
      <c r="D37" s="13" t="s">
        <v>67</v>
      </c>
      <c r="E37" s="13" t="s">
        <v>312</v>
      </c>
      <c r="F37" s="14">
        <v>45835</v>
      </c>
      <c r="G37" s="14">
        <v>45862</v>
      </c>
      <c r="H37" s="13" t="s">
        <v>68</v>
      </c>
      <c r="I37" s="15">
        <f t="shared" si="0"/>
        <v>361898.67</v>
      </c>
      <c r="J37" s="15">
        <v>0</v>
      </c>
      <c r="K37" s="15">
        <v>361898.67</v>
      </c>
    </row>
    <row r="38" spans="1:11" ht="34.5" x14ac:dyDescent="0.3">
      <c r="A38" s="13" t="s">
        <v>63</v>
      </c>
      <c r="B38" s="13" t="s">
        <v>64</v>
      </c>
      <c r="C38" s="13">
        <v>221201</v>
      </c>
      <c r="D38" s="13" t="s">
        <v>69</v>
      </c>
      <c r="E38" s="13" t="s">
        <v>313</v>
      </c>
      <c r="F38" s="14">
        <v>45835</v>
      </c>
      <c r="G38" s="14">
        <v>45862</v>
      </c>
      <c r="H38" s="13" t="s">
        <v>70</v>
      </c>
      <c r="I38" s="15">
        <f t="shared" si="0"/>
        <v>204</v>
      </c>
      <c r="J38" s="15">
        <v>0</v>
      </c>
      <c r="K38" s="15">
        <v>204</v>
      </c>
    </row>
    <row r="39" spans="1:11" ht="34.5" x14ac:dyDescent="0.3">
      <c r="A39" s="13" t="s">
        <v>63</v>
      </c>
      <c r="B39" s="13" t="s">
        <v>64</v>
      </c>
      <c r="C39" s="13">
        <v>221301</v>
      </c>
      <c r="D39" s="13" t="s">
        <v>67</v>
      </c>
      <c r="E39" s="13" t="s">
        <v>313</v>
      </c>
      <c r="F39" s="14">
        <v>45835</v>
      </c>
      <c r="G39" s="14">
        <v>45862</v>
      </c>
      <c r="H39" s="13" t="s">
        <v>70</v>
      </c>
      <c r="I39" s="15">
        <f t="shared" si="0"/>
        <v>3189287.07</v>
      </c>
      <c r="J39" s="15">
        <v>0</v>
      </c>
      <c r="K39" s="15">
        <v>3189287.07</v>
      </c>
    </row>
    <row r="40" spans="1:11" ht="34.5" x14ac:dyDescent="0.3">
      <c r="A40" s="13" t="s">
        <v>63</v>
      </c>
      <c r="B40" s="13" t="s">
        <v>64</v>
      </c>
      <c r="C40" s="13">
        <v>221501</v>
      </c>
      <c r="D40" s="13" t="s">
        <v>65</v>
      </c>
      <c r="E40" s="13" t="s">
        <v>313</v>
      </c>
      <c r="F40" s="14">
        <v>45835</v>
      </c>
      <c r="G40" s="14">
        <v>45862</v>
      </c>
      <c r="H40" s="13" t="s">
        <v>70</v>
      </c>
      <c r="I40" s="15">
        <f t="shared" si="0"/>
        <v>148.25</v>
      </c>
      <c r="J40" s="15">
        <v>0</v>
      </c>
      <c r="K40" s="15">
        <v>148.25</v>
      </c>
    </row>
    <row r="41" spans="1:11" ht="34.5" x14ac:dyDescent="0.3">
      <c r="A41" s="13" t="s">
        <v>63</v>
      </c>
      <c r="B41" s="13" t="s">
        <v>64</v>
      </c>
      <c r="C41" s="13">
        <v>221501</v>
      </c>
      <c r="D41" s="13" t="s">
        <v>65</v>
      </c>
      <c r="E41" s="13" t="s">
        <v>314</v>
      </c>
      <c r="F41" s="14">
        <v>45835</v>
      </c>
      <c r="G41" s="14">
        <v>45862</v>
      </c>
      <c r="H41" s="13" t="s">
        <v>71</v>
      </c>
      <c r="I41" s="15">
        <f t="shared" si="0"/>
        <v>40643.82</v>
      </c>
      <c r="J41" s="15">
        <v>0</v>
      </c>
      <c r="K41" s="15">
        <v>40643.82</v>
      </c>
    </row>
    <row r="42" spans="1:11" ht="34.5" x14ac:dyDescent="0.3">
      <c r="A42" s="13" t="s">
        <v>63</v>
      </c>
      <c r="B42" s="13" t="s">
        <v>64</v>
      </c>
      <c r="C42" s="13">
        <v>221501</v>
      </c>
      <c r="D42" s="13" t="s">
        <v>65</v>
      </c>
      <c r="E42" s="13" t="s">
        <v>315</v>
      </c>
      <c r="F42" s="14">
        <v>45835</v>
      </c>
      <c r="G42" s="14">
        <v>45862</v>
      </c>
      <c r="H42" s="13" t="s">
        <v>72</v>
      </c>
      <c r="I42" s="15">
        <f t="shared" si="0"/>
        <v>6177.62</v>
      </c>
      <c r="J42" s="15">
        <v>0</v>
      </c>
      <c r="K42" s="15">
        <v>6177.62</v>
      </c>
    </row>
    <row r="43" spans="1:11" ht="34.5" x14ac:dyDescent="0.3">
      <c r="A43" s="13" t="s">
        <v>63</v>
      </c>
      <c r="B43" s="13" t="s">
        <v>64</v>
      </c>
      <c r="C43" s="13">
        <v>221501</v>
      </c>
      <c r="D43" s="13" t="s">
        <v>65</v>
      </c>
      <c r="E43" s="13" t="s">
        <v>316</v>
      </c>
      <c r="F43" s="14">
        <v>45835</v>
      </c>
      <c r="G43" s="14">
        <v>45862</v>
      </c>
      <c r="H43" s="13" t="s">
        <v>73</v>
      </c>
      <c r="I43" s="15">
        <f t="shared" si="0"/>
        <v>1779509.83</v>
      </c>
      <c r="J43" s="15">
        <v>0</v>
      </c>
      <c r="K43" s="15">
        <v>1779509.83</v>
      </c>
    </row>
    <row r="44" spans="1:11" ht="34.5" x14ac:dyDescent="0.3">
      <c r="A44" s="13" t="s">
        <v>63</v>
      </c>
      <c r="B44" s="13" t="s">
        <v>64</v>
      </c>
      <c r="C44" s="13">
        <v>225302</v>
      </c>
      <c r="D44" s="13" t="s">
        <v>74</v>
      </c>
      <c r="E44" s="13" t="s">
        <v>317</v>
      </c>
      <c r="F44" s="14">
        <v>45835</v>
      </c>
      <c r="G44" s="14">
        <v>45862</v>
      </c>
      <c r="H44" s="13" t="s">
        <v>75</v>
      </c>
      <c r="I44" s="15">
        <f t="shared" si="0"/>
        <v>557750.42000000004</v>
      </c>
      <c r="J44" s="15">
        <v>0</v>
      </c>
      <c r="K44" s="15">
        <v>557750.42000000004</v>
      </c>
    </row>
    <row r="45" spans="1:11" ht="34.5" x14ac:dyDescent="0.3">
      <c r="A45" s="13" t="s">
        <v>63</v>
      </c>
      <c r="B45" s="13" t="s">
        <v>64</v>
      </c>
      <c r="C45" s="13">
        <v>221501</v>
      </c>
      <c r="D45" s="13" t="s">
        <v>65</v>
      </c>
      <c r="E45" s="13" t="s">
        <v>318</v>
      </c>
      <c r="F45" s="14">
        <v>45835</v>
      </c>
      <c r="G45" s="14">
        <v>45862</v>
      </c>
      <c r="H45" s="13" t="s">
        <v>76</v>
      </c>
      <c r="I45" s="15">
        <f t="shared" si="0"/>
        <v>116215.92</v>
      </c>
      <c r="J45" s="15">
        <v>0</v>
      </c>
      <c r="K45" s="15">
        <v>116215.92</v>
      </c>
    </row>
    <row r="46" spans="1:11" ht="34.5" x14ac:dyDescent="0.3">
      <c r="A46" s="13" t="s">
        <v>77</v>
      </c>
      <c r="B46" s="13" t="s">
        <v>78</v>
      </c>
      <c r="C46" s="13">
        <v>221301</v>
      </c>
      <c r="D46" s="13" t="s">
        <v>67</v>
      </c>
      <c r="E46" s="13" t="s">
        <v>319</v>
      </c>
      <c r="F46" s="14">
        <v>45836</v>
      </c>
      <c r="G46" s="14">
        <v>45863</v>
      </c>
      <c r="H46" s="13" t="s">
        <v>79</v>
      </c>
      <c r="I46" s="15">
        <f t="shared" si="0"/>
        <v>16519.05</v>
      </c>
      <c r="J46" s="15">
        <v>0</v>
      </c>
      <c r="K46" s="15">
        <v>16519.05</v>
      </c>
    </row>
    <row r="47" spans="1:11" ht="34.5" x14ac:dyDescent="0.3">
      <c r="A47" s="13" t="s">
        <v>77</v>
      </c>
      <c r="B47" s="13" t="s">
        <v>78</v>
      </c>
      <c r="C47" s="13">
        <v>221501</v>
      </c>
      <c r="D47" s="13" t="s">
        <v>65</v>
      </c>
      <c r="E47" s="13" t="s">
        <v>320</v>
      </c>
      <c r="F47" s="14">
        <v>45836</v>
      </c>
      <c r="G47" s="14">
        <v>45863</v>
      </c>
      <c r="H47" s="13" t="s">
        <v>80</v>
      </c>
      <c r="I47" s="15">
        <f t="shared" si="0"/>
        <v>755250.2</v>
      </c>
      <c r="J47" s="15">
        <v>0</v>
      </c>
      <c r="K47" s="15">
        <v>755250.2</v>
      </c>
    </row>
    <row r="48" spans="1:11" ht="34.5" x14ac:dyDescent="0.3">
      <c r="A48" s="13" t="s">
        <v>77</v>
      </c>
      <c r="B48" s="13" t="s">
        <v>78</v>
      </c>
      <c r="C48" s="13">
        <v>221501</v>
      </c>
      <c r="D48" s="13" t="s">
        <v>65</v>
      </c>
      <c r="E48" s="13" t="s">
        <v>321</v>
      </c>
      <c r="F48" s="14">
        <v>45836</v>
      </c>
      <c r="G48" s="14">
        <v>45863</v>
      </c>
      <c r="H48" s="13" t="s">
        <v>81</v>
      </c>
      <c r="I48" s="15">
        <f t="shared" si="0"/>
        <v>2250</v>
      </c>
      <c r="J48" s="15">
        <v>0</v>
      </c>
      <c r="K48" s="15">
        <v>2250</v>
      </c>
    </row>
    <row r="49" spans="1:11" ht="34.5" x14ac:dyDescent="0.3">
      <c r="A49" s="13" t="s">
        <v>77</v>
      </c>
      <c r="B49" s="13" t="s">
        <v>78</v>
      </c>
      <c r="C49" s="13">
        <v>221301</v>
      </c>
      <c r="D49" s="13" t="s">
        <v>67</v>
      </c>
      <c r="E49" s="13" t="s">
        <v>321</v>
      </c>
      <c r="F49" s="14">
        <v>45836</v>
      </c>
      <c r="G49" s="14">
        <v>45863</v>
      </c>
      <c r="H49" s="13" t="s">
        <v>81</v>
      </c>
      <c r="I49" s="15">
        <f t="shared" si="0"/>
        <v>4361.09</v>
      </c>
      <c r="J49" s="15">
        <v>0</v>
      </c>
      <c r="K49" s="15">
        <v>4361.09</v>
      </c>
    </row>
    <row r="50" spans="1:11" ht="34.5" x14ac:dyDescent="0.3">
      <c r="A50" s="13" t="s">
        <v>77</v>
      </c>
      <c r="B50" s="13" t="s">
        <v>78</v>
      </c>
      <c r="C50" s="13">
        <v>221501</v>
      </c>
      <c r="D50" s="13" t="s">
        <v>65</v>
      </c>
      <c r="E50" s="13" t="s">
        <v>322</v>
      </c>
      <c r="F50" s="14">
        <v>45843</v>
      </c>
      <c r="G50" s="14">
        <v>45863</v>
      </c>
      <c r="H50" s="13" t="s">
        <v>82</v>
      </c>
      <c r="I50" s="15">
        <f t="shared" si="0"/>
        <v>20138.7</v>
      </c>
      <c r="J50" s="15">
        <v>0</v>
      </c>
      <c r="K50" s="15">
        <v>20138.7</v>
      </c>
    </row>
    <row r="51" spans="1:11" ht="34.5" x14ac:dyDescent="0.3">
      <c r="A51" s="13" t="s">
        <v>77</v>
      </c>
      <c r="B51" s="13" t="s">
        <v>78</v>
      </c>
      <c r="C51" s="13">
        <v>221301</v>
      </c>
      <c r="D51" s="13" t="s">
        <v>67</v>
      </c>
      <c r="E51" s="13" t="s">
        <v>323</v>
      </c>
      <c r="F51" s="14">
        <v>45853</v>
      </c>
      <c r="G51" s="14">
        <v>45868</v>
      </c>
      <c r="H51" s="13" t="s">
        <v>83</v>
      </c>
      <c r="I51" s="15">
        <f t="shared" si="0"/>
        <v>16300.68</v>
      </c>
      <c r="J51" s="15">
        <v>0</v>
      </c>
      <c r="K51" s="15">
        <v>16300.68</v>
      </c>
    </row>
    <row r="52" spans="1:11" ht="34.5" x14ac:dyDescent="0.3">
      <c r="A52" s="13" t="s">
        <v>77</v>
      </c>
      <c r="B52" s="13" t="s">
        <v>78</v>
      </c>
      <c r="C52" s="13">
        <v>221501</v>
      </c>
      <c r="D52" s="13" t="s">
        <v>65</v>
      </c>
      <c r="E52" s="13" t="s">
        <v>324</v>
      </c>
      <c r="F52" s="14">
        <v>45853</v>
      </c>
      <c r="G52" s="14">
        <v>45868</v>
      </c>
      <c r="H52" s="13" t="s">
        <v>84</v>
      </c>
      <c r="I52" s="15">
        <f t="shared" si="0"/>
        <v>49342.149999999994</v>
      </c>
      <c r="J52" s="15">
        <v>0</v>
      </c>
      <c r="K52" s="15">
        <v>49342.149999999994</v>
      </c>
    </row>
    <row r="53" spans="1:11" ht="34.5" x14ac:dyDescent="0.3">
      <c r="A53" s="13" t="s">
        <v>77</v>
      </c>
      <c r="B53" s="13" t="s">
        <v>78</v>
      </c>
      <c r="C53" s="13">
        <v>221501</v>
      </c>
      <c r="D53" s="13" t="s">
        <v>65</v>
      </c>
      <c r="E53" s="13" t="s">
        <v>325</v>
      </c>
      <c r="F53" s="14">
        <v>45853</v>
      </c>
      <c r="G53" s="14">
        <v>45868</v>
      </c>
      <c r="H53" s="13" t="s">
        <v>85</v>
      </c>
      <c r="I53" s="15">
        <f t="shared" si="0"/>
        <v>862.8</v>
      </c>
      <c r="J53" s="15">
        <v>0</v>
      </c>
      <c r="K53" s="15">
        <v>862.8</v>
      </c>
    </row>
    <row r="54" spans="1:11" ht="34.5" x14ac:dyDescent="0.3">
      <c r="A54" s="13" t="s">
        <v>86</v>
      </c>
      <c r="B54" s="13" t="s">
        <v>87</v>
      </c>
      <c r="C54" s="13">
        <v>228702</v>
      </c>
      <c r="D54" s="13" t="s">
        <v>28</v>
      </c>
      <c r="E54" s="13" t="s">
        <v>326</v>
      </c>
      <c r="F54" s="14">
        <v>45854</v>
      </c>
      <c r="G54" s="14">
        <v>45863</v>
      </c>
      <c r="H54" s="13" t="s">
        <v>29</v>
      </c>
      <c r="I54" s="15">
        <f t="shared" si="0"/>
        <v>11800</v>
      </c>
      <c r="J54" s="15">
        <v>2800</v>
      </c>
      <c r="K54" s="15">
        <v>9000</v>
      </c>
    </row>
    <row r="55" spans="1:11" ht="34.5" x14ac:dyDescent="0.3">
      <c r="A55" s="13" t="s">
        <v>86</v>
      </c>
      <c r="B55" s="13" t="s">
        <v>87</v>
      </c>
      <c r="C55" s="13">
        <v>228702</v>
      </c>
      <c r="D55" s="13" t="s">
        <v>28</v>
      </c>
      <c r="E55" s="13" t="s">
        <v>327</v>
      </c>
      <c r="F55" s="14">
        <v>45859</v>
      </c>
      <c r="G55" s="14">
        <v>45863</v>
      </c>
      <c r="H55" s="13" t="s">
        <v>29</v>
      </c>
      <c r="I55" s="15">
        <f t="shared" si="0"/>
        <v>59000</v>
      </c>
      <c r="J55" s="15">
        <v>14000</v>
      </c>
      <c r="K55" s="15">
        <v>45000</v>
      </c>
    </row>
    <row r="56" spans="1:11" ht="34.5" x14ac:dyDescent="0.3">
      <c r="A56" s="13" t="s">
        <v>88</v>
      </c>
      <c r="B56" s="13" t="s">
        <v>89</v>
      </c>
      <c r="C56" s="13">
        <v>241401</v>
      </c>
      <c r="D56" s="13" t="s">
        <v>90</v>
      </c>
      <c r="E56" s="13" t="s">
        <v>328</v>
      </c>
      <c r="F56" s="14">
        <v>45847</v>
      </c>
      <c r="G56" s="14">
        <v>45869</v>
      </c>
      <c r="H56" s="13" t="s">
        <v>91</v>
      </c>
      <c r="I56" s="15">
        <f t="shared" si="0"/>
        <v>15800</v>
      </c>
      <c r="J56" s="15">
        <v>0</v>
      </c>
      <c r="K56" s="15">
        <v>15800</v>
      </c>
    </row>
    <row r="57" spans="1:11" ht="34.5" x14ac:dyDescent="0.3">
      <c r="A57" s="13" t="s">
        <v>88</v>
      </c>
      <c r="B57" s="13" t="s">
        <v>89</v>
      </c>
      <c r="C57" s="13">
        <v>241401</v>
      </c>
      <c r="D57" s="13" t="s">
        <v>90</v>
      </c>
      <c r="E57" s="13" t="s">
        <v>329</v>
      </c>
      <c r="F57" s="14">
        <v>45846</v>
      </c>
      <c r="G57" s="14">
        <v>45869</v>
      </c>
      <c r="H57" s="13" t="s">
        <v>92</v>
      </c>
      <c r="I57" s="15">
        <f t="shared" si="0"/>
        <v>19250</v>
      </c>
      <c r="J57" s="15">
        <v>0</v>
      </c>
      <c r="K57" s="15">
        <v>19250</v>
      </c>
    </row>
    <row r="58" spans="1:11" ht="34.5" x14ac:dyDescent="0.3">
      <c r="A58" s="13" t="s">
        <v>93</v>
      </c>
      <c r="B58" s="13" t="s">
        <v>94</v>
      </c>
      <c r="C58" s="13">
        <v>228702</v>
      </c>
      <c r="D58" s="13" t="s">
        <v>28</v>
      </c>
      <c r="E58" s="13" t="s">
        <v>330</v>
      </c>
      <c r="F58" s="14">
        <v>45853</v>
      </c>
      <c r="G58" s="14">
        <v>45861</v>
      </c>
      <c r="H58" s="13" t="s">
        <v>29</v>
      </c>
      <c r="I58" s="15">
        <f t="shared" si="0"/>
        <v>11800</v>
      </c>
      <c r="J58" s="15">
        <v>2800</v>
      </c>
      <c r="K58" s="15">
        <v>9000</v>
      </c>
    </row>
    <row r="59" spans="1:11" ht="34.5" x14ac:dyDescent="0.3">
      <c r="A59" s="13" t="s">
        <v>95</v>
      </c>
      <c r="B59" s="13" t="s">
        <v>96</v>
      </c>
      <c r="C59" s="13">
        <v>228702</v>
      </c>
      <c r="D59" s="13" t="s">
        <v>28</v>
      </c>
      <c r="E59" s="13" t="s">
        <v>331</v>
      </c>
      <c r="F59" s="14">
        <v>45860</v>
      </c>
      <c r="G59" s="14">
        <v>45863</v>
      </c>
      <c r="H59" s="13" t="s">
        <v>29</v>
      </c>
      <c r="I59" s="15">
        <f t="shared" si="0"/>
        <v>94400</v>
      </c>
      <c r="J59" s="15">
        <v>22400</v>
      </c>
      <c r="K59" s="15">
        <v>72000</v>
      </c>
    </row>
    <row r="60" spans="1:11" ht="34.5" x14ac:dyDescent="0.3">
      <c r="A60" s="13" t="s">
        <v>97</v>
      </c>
      <c r="B60" s="13" t="s">
        <v>98</v>
      </c>
      <c r="C60" s="13">
        <v>228702</v>
      </c>
      <c r="D60" s="13" t="s">
        <v>28</v>
      </c>
      <c r="E60" s="13" t="s">
        <v>332</v>
      </c>
      <c r="F60" s="14">
        <v>45853</v>
      </c>
      <c r="G60" s="14">
        <v>45862</v>
      </c>
      <c r="H60" s="13" t="s">
        <v>29</v>
      </c>
      <c r="I60" s="15">
        <f t="shared" si="0"/>
        <v>23600</v>
      </c>
      <c r="J60" s="15">
        <v>5600</v>
      </c>
      <c r="K60" s="15">
        <v>18000</v>
      </c>
    </row>
    <row r="61" spans="1:11" ht="17.25" x14ac:dyDescent="0.3">
      <c r="A61" s="13" t="s">
        <v>99</v>
      </c>
      <c r="B61" s="13" t="s">
        <v>100</v>
      </c>
      <c r="C61" s="13">
        <v>228601</v>
      </c>
      <c r="D61" s="13" t="s">
        <v>101</v>
      </c>
      <c r="E61" s="13" t="s">
        <v>333</v>
      </c>
      <c r="F61" s="14">
        <v>45862</v>
      </c>
      <c r="G61" s="14">
        <v>45869</v>
      </c>
      <c r="H61" s="13" t="s">
        <v>102</v>
      </c>
      <c r="I61" s="15">
        <f t="shared" si="0"/>
        <v>1650000</v>
      </c>
      <c r="J61" s="15">
        <v>145423.73000000001</v>
      </c>
      <c r="K61" s="15">
        <v>1504576.27</v>
      </c>
    </row>
    <row r="62" spans="1:11" ht="34.5" x14ac:dyDescent="0.3">
      <c r="A62" s="13" t="s">
        <v>103</v>
      </c>
      <c r="B62" s="13" t="s">
        <v>104</v>
      </c>
      <c r="C62" s="13">
        <v>221701</v>
      </c>
      <c r="D62" s="13" t="s">
        <v>105</v>
      </c>
      <c r="E62" s="13" t="s">
        <v>334</v>
      </c>
      <c r="F62" s="14">
        <v>45846</v>
      </c>
      <c r="G62" s="14">
        <v>45868</v>
      </c>
      <c r="H62" s="13" t="s">
        <v>106</v>
      </c>
      <c r="I62" s="15">
        <f t="shared" si="0"/>
        <v>12310</v>
      </c>
      <c r="J62" s="15">
        <v>0</v>
      </c>
      <c r="K62" s="15">
        <v>12310</v>
      </c>
    </row>
    <row r="63" spans="1:11" ht="34.5" x14ac:dyDescent="0.3">
      <c r="A63" s="13" t="s">
        <v>107</v>
      </c>
      <c r="B63" s="13" t="s">
        <v>108</v>
      </c>
      <c r="C63" s="13">
        <v>221701</v>
      </c>
      <c r="D63" s="13" t="s">
        <v>105</v>
      </c>
      <c r="E63" s="13" t="s">
        <v>335</v>
      </c>
      <c r="F63" s="14">
        <v>45839</v>
      </c>
      <c r="G63" s="14">
        <v>45863</v>
      </c>
      <c r="H63" s="13" t="s">
        <v>109</v>
      </c>
      <c r="I63" s="15">
        <f t="shared" si="0"/>
        <v>8460</v>
      </c>
      <c r="J63" s="15">
        <v>0</v>
      </c>
      <c r="K63" s="15">
        <v>8460</v>
      </c>
    </row>
    <row r="64" spans="1:11" ht="34.5" x14ac:dyDescent="0.3">
      <c r="A64" s="13" t="s">
        <v>110</v>
      </c>
      <c r="B64" s="13" t="s">
        <v>111</v>
      </c>
      <c r="C64" s="13">
        <v>228702</v>
      </c>
      <c r="D64" s="13" t="s">
        <v>28</v>
      </c>
      <c r="E64" s="13" t="s">
        <v>336</v>
      </c>
      <c r="F64" s="14">
        <v>45854</v>
      </c>
      <c r="G64" s="14">
        <v>45862</v>
      </c>
      <c r="H64" s="13" t="s">
        <v>29</v>
      </c>
      <c r="I64" s="15">
        <f t="shared" si="0"/>
        <v>21830</v>
      </c>
      <c r="J64" s="15">
        <v>5180</v>
      </c>
      <c r="K64" s="15">
        <v>16650</v>
      </c>
    </row>
    <row r="65" spans="1:11" ht="34.5" x14ac:dyDescent="0.3">
      <c r="A65" s="13" t="s">
        <v>112</v>
      </c>
      <c r="B65" s="13" t="s">
        <v>113</v>
      </c>
      <c r="C65" s="13">
        <v>228702</v>
      </c>
      <c r="D65" s="13" t="s">
        <v>28</v>
      </c>
      <c r="E65" s="13" t="s">
        <v>337</v>
      </c>
      <c r="F65" s="14">
        <v>45853</v>
      </c>
      <c r="G65" s="14">
        <v>45861</v>
      </c>
      <c r="H65" s="13" t="s">
        <v>29</v>
      </c>
      <c r="I65" s="15">
        <f t="shared" si="0"/>
        <v>21830</v>
      </c>
      <c r="J65" s="15">
        <v>5180</v>
      </c>
      <c r="K65" s="15">
        <v>16650</v>
      </c>
    </row>
    <row r="66" spans="1:11" ht="34.5" x14ac:dyDescent="0.3">
      <c r="A66" s="13" t="s">
        <v>112</v>
      </c>
      <c r="B66" s="13" t="s">
        <v>113</v>
      </c>
      <c r="C66" s="13">
        <v>228702</v>
      </c>
      <c r="D66" s="13" t="s">
        <v>28</v>
      </c>
      <c r="E66" s="13" t="s">
        <v>338</v>
      </c>
      <c r="F66" s="14">
        <v>45853</v>
      </c>
      <c r="G66" s="14">
        <v>45861</v>
      </c>
      <c r="H66" s="13" t="s">
        <v>29</v>
      </c>
      <c r="I66" s="15">
        <f t="shared" si="0"/>
        <v>4720</v>
      </c>
      <c r="J66" s="15">
        <v>1120</v>
      </c>
      <c r="K66" s="15">
        <v>3600</v>
      </c>
    </row>
    <row r="67" spans="1:11" ht="34.5" x14ac:dyDescent="0.3">
      <c r="A67" s="13" t="s">
        <v>112</v>
      </c>
      <c r="B67" s="13" t="s">
        <v>113</v>
      </c>
      <c r="C67" s="13">
        <v>228702</v>
      </c>
      <c r="D67" s="13" t="s">
        <v>28</v>
      </c>
      <c r="E67" s="13" t="s">
        <v>340</v>
      </c>
      <c r="F67" s="14">
        <v>45853</v>
      </c>
      <c r="G67" s="14">
        <v>45861</v>
      </c>
      <c r="H67" s="13" t="s">
        <v>29</v>
      </c>
      <c r="I67" s="15">
        <f t="shared" si="0"/>
        <v>21830</v>
      </c>
      <c r="J67" s="15">
        <v>5180</v>
      </c>
      <c r="K67" s="15">
        <v>16650</v>
      </c>
    </row>
    <row r="68" spans="1:11" ht="34.5" x14ac:dyDescent="0.3">
      <c r="A68" s="13" t="s">
        <v>112</v>
      </c>
      <c r="B68" s="13" t="s">
        <v>113</v>
      </c>
      <c r="C68" s="13">
        <v>228702</v>
      </c>
      <c r="D68" s="13" t="s">
        <v>28</v>
      </c>
      <c r="E68" s="13" t="s">
        <v>339</v>
      </c>
      <c r="F68" s="14">
        <v>45853</v>
      </c>
      <c r="G68" s="14">
        <v>45861</v>
      </c>
      <c r="H68" s="13" t="s">
        <v>29</v>
      </c>
      <c r="I68" s="15">
        <f t="shared" si="0"/>
        <v>65490</v>
      </c>
      <c r="J68" s="15">
        <v>15540</v>
      </c>
      <c r="K68" s="15">
        <v>49950</v>
      </c>
    </row>
    <row r="69" spans="1:11" ht="34.5" x14ac:dyDescent="0.3">
      <c r="A69" s="13" t="s">
        <v>112</v>
      </c>
      <c r="B69" s="13" t="s">
        <v>113</v>
      </c>
      <c r="C69" s="13">
        <v>228702</v>
      </c>
      <c r="D69" s="13" t="s">
        <v>28</v>
      </c>
      <c r="E69" s="13" t="s">
        <v>341</v>
      </c>
      <c r="F69" s="14">
        <v>45853</v>
      </c>
      <c r="G69" s="14">
        <v>45861</v>
      </c>
      <c r="H69" s="13" t="s">
        <v>29</v>
      </c>
      <c r="I69" s="15">
        <f t="shared" si="0"/>
        <v>87320</v>
      </c>
      <c r="J69" s="15">
        <v>20720</v>
      </c>
      <c r="K69" s="15">
        <v>66600</v>
      </c>
    </row>
    <row r="70" spans="1:11" ht="34.5" x14ac:dyDescent="0.3">
      <c r="A70" s="13" t="s">
        <v>114</v>
      </c>
      <c r="B70" s="13" t="s">
        <v>115</v>
      </c>
      <c r="C70" s="13">
        <v>228702</v>
      </c>
      <c r="D70" s="13" t="s">
        <v>28</v>
      </c>
      <c r="E70" s="13" t="s">
        <v>342</v>
      </c>
      <c r="F70" s="14">
        <v>45853</v>
      </c>
      <c r="G70" s="14">
        <v>45861</v>
      </c>
      <c r="H70" s="13" t="s">
        <v>29</v>
      </c>
      <c r="I70" s="15">
        <f t="shared" si="0"/>
        <v>21830</v>
      </c>
      <c r="J70" s="15">
        <v>5180</v>
      </c>
      <c r="K70" s="15">
        <v>16650</v>
      </c>
    </row>
    <row r="71" spans="1:11" ht="34.5" x14ac:dyDescent="0.3">
      <c r="A71" s="13" t="s">
        <v>114</v>
      </c>
      <c r="B71" s="13" t="s">
        <v>115</v>
      </c>
      <c r="C71" s="13">
        <v>228702</v>
      </c>
      <c r="D71" s="13" t="s">
        <v>28</v>
      </c>
      <c r="E71" s="13" t="s">
        <v>343</v>
      </c>
      <c r="F71" s="14">
        <v>45853</v>
      </c>
      <c r="G71" s="14">
        <v>45863</v>
      </c>
      <c r="H71" s="13" t="s">
        <v>29</v>
      </c>
      <c r="I71" s="15">
        <f t="shared" si="0"/>
        <v>21830</v>
      </c>
      <c r="J71" s="15">
        <v>5180</v>
      </c>
      <c r="K71" s="15">
        <v>16650</v>
      </c>
    </row>
    <row r="72" spans="1:11" ht="34.5" x14ac:dyDescent="0.3">
      <c r="A72" s="13" t="s">
        <v>116</v>
      </c>
      <c r="B72" s="13" t="s">
        <v>117</v>
      </c>
      <c r="C72" s="13">
        <v>211503</v>
      </c>
      <c r="D72" s="13" t="s">
        <v>118</v>
      </c>
      <c r="E72" s="13" t="s">
        <v>344</v>
      </c>
      <c r="F72" s="14">
        <v>45751</v>
      </c>
      <c r="G72" s="14">
        <v>45856</v>
      </c>
      <c r="H72" s="13" t="s">
        <v>119</v>
      </c>
      <c r="I72" s="15">
        <f t="shared" ref="I72:I139" si="1">+K72+J72</f>
        <v>2500</v>
      </c>
      <c r="J72" s="15">
        <v>0</v>
      </c>
      <c r="K72" s="15">
        <v>2500</v>
      </c>
    </row>
    <row r="73" spans="1:11" ht="51.75" x14ac:dyDescent="0.3">
      <c r="A73" s="13" t="s">
        <v>120</v>
      </c>
      <c r="B73" s="13" t="s">
        <v>121</v>
      </c>
      <c r="C73" s="13">
        <v>241401</v>
      </c>
      <c r="D73" s="13" t="s">
        <v>90</v>
      </c>
      <c r="E73" s="13" t="s">
        <v>345</v>
      </c>
      <c r="F73" s="14">
        <v>45120</v>
      </c>
      <c r="G73" s="14">
        <v>45447</v>
      </c>
      <c r="H73" s="13" t="s">
        <v>122</v>
      </c>
      <c r="I73" s="15">
        <f t="shared" si="1"/>
        <v>2650</v>
      </c>
      <c r="J73" s="15">
        <v>132.5</v>
      </c>
      <c r="K73" s="15">
        <v>2517.5</v>
      </c>
    </row>
    <row r="74" spans="1:11" ht="34.5" x14ac:dyDescent="0.3">
      <c r="A74" s="13" t="s">
        <v>120</v>
      </c>
      <c r="B74" s="13" t="s">
        <v>121</v>
      </c>
      <c r="C74" s="13">
        <v>241401</v>
      </c>
      <c r="D74" s="13" t="s">
        <v>90</v>
      </c>
      <c r="E74" s="13" t="s">
        <v>346</v>
      </c>
      <c r="F74" s="14">
        <v>45842</v>
      </c>
      <c r="G74" s="14">
        <v>45868</v>
      </c>
      <c r="H74" s="13" t="s">
        <v>123</v>
      </c>
      <c r="I74" s="15">
        <f t="shared" si="1"/>
        <v>42550</v>
      </c>
      <c r="J74" s="15">
        <v>2127.5</v>
      </c>
      <c r="K74" s="15">
        <v>40422.5</v>
      </c>
    </row>
    <row r="75" spans="1:11" ht="51.75" x14ac:dyDescent="0.3">
      <c r="A75" s="13" t="s">
        <v>120</v>
      </c>
      <c r="B75" s="13" t="s">
        <v>121</v>
      </c>
      <c r="C75" s="13">
        <v>241401</v>
      </c>
      <c r="D75" s="13" t="s">
        <v>90</v>
      </c>
      <c r="E75" s="13" t="s">
        <v>285</v>
      </c>
      <c r="F75" s="14">
        <v>45842</v>
      </c>
      <c r="G75" s="14">
        <v>45869</v>
      </c>
      <c r="H75" s="13" t="s">
        <v>124</v>
      </c>
      <c r="I75" s="15">
        <f t="shared" si="1"/>
        <v>42550</v>
      </c>
      <c r="J75" s="15">
        <v>2127.5</v>
      </c>
      <c r="K75" s="15">
        <v>40422.5</v>
      </c>
    </row>
    <row r="76" spans="1:11" ht="51.75" x14ac:dyDescent="0.3">
      <c r="A76" s="13" t="s">
        <v>120</v>
      </c>
      <c r="B76" s="13" t="s">
        <v>121</v>
      </c>
      <c r="C76" s="13">
        <v>241401</v>
      </c>
      <c r="D76" s="13" t="s">
        <v>90</v>
      </c>
      <c r="E76" s="13" t="s">
        <v>347</v>
      </c>
      <c r="F76" s="14">
        <v>45842</v>
      </c>
      <c r="G76" s="14">
        <v>45869</v>
      </c>
      <c r="H76" s="13" t="s">
        <v>125</v>
      </c>
      <c r="I76" s="15">
        <f t="shared" si="1"/>
        <v>42550</v>
      </c>
      <c r="J76" s="15">
        <v>2127.5</v>
      </c>
      <c r="K76" s="15">
        <v>40422.5</v>
      </c>
    </row>
    <row r="77" spans="1:11" ht="34.5" x14ac:dyDescent="0.3">
      <c r="A77" s="13" t="s">
        <v>120</v>
      </c>
      <c r="B77" s="13" t="s">
        <v>121</v>
      </c>
      <c r="C77" s="13">
        <v>241401</v>
      </c>
      <c r="D77" s="13" t="s">
        <v>90</v>
      </c>
      <c r="E77" s="13" t="s">
        <v>348</v>
      </c>
      <c r="F77" s="14">
        <v>45842</v>
      </c>
      <c r="G77" s="14">
        <v>45869</v>
      </c>
      <c r="H77" s="13" t="s">
        <v>126</v>
      </c>
      <c r="I77" s="15">
        <f t="shared" si="1"/>
        <v>42550</v>
      </c>
      <c r="J77" s="15">
        <v>2127.5</v>
      </c>
      <c r="K77" s="15">
        <v>40422.5</v>
      </c>
    </row>
    <row r="78" spans="1:11" ht="34.5" x14ac:dyDescent="0.3">
      <c r="A78" s="13" t="s">
        <v>127</v>
      </c>
      <c r="B78" s="13" t="s">
        <v>128</v>
      </c>
      <c r="C78" s="13">
        <v>241401</v>
      </c>
      <c r="D78" s="13" t="s">
        <v>90</v>
      </c>
      <c r="E78" s="13" t="s">
        <v>349</v>
      </c>
      <c r="F78" s="14">
        <v>45839</v>
      </c>
      <c r="G78" s="14">
        <v>45869</v>
      </c>
      <c r="H78" s="13" t="s">
        <v>129</v>
      </c>
      <c r="I78" s="15">
        <f t="shared" si="1"/>
        <v>22700</v>
      </c>
      <c r="J78" s="15">
        <v>0</v>
      </c>
      <c r="K78" s="15">
        <v>22700</v>
      </c>
    </row>
    <row r="79" spans="1:11" ht="34.5" x14ac:dyDescent="0.3">
      <c r="A79" s="13" t="s">
        <v>127</v>
      </c>
      <c r="B79" s="13" t="s">
        <v>128</v>
      </c>
      <c r="C79" s="13">
        <v>241401</v>
      </c>
      <c r="D79" s="13" t="s">
        <v>90</v>
      </c>
      <c r="E79" s="13" t="s">
        <v>350</v>
      </c>
      <c r="F79" s="14">
        <v>45839</v>
      </c>
      <c r="G79" s="14">
        <v>45869</v>
      </c>
      <c r="H79" s="13" t="s">
        <v>130</v>
      </c>
      <c r="I79" s="15">
        <f t="shared" si="1"/>
        <v>105400</v>
      </c>
      <c r="J79" s="15">
        <v>0</v>
      </c>
      <c r="K79" s="15">
        <v>105400</v>
      </c>
    </row>
    <row r="80" spans="1:11" ht="34.5" x14ac:dyDescent="0.3">
      <c r="A80" s="13" t="s">
        <v>127</v>
      </c>
      <c r="B80" s="13" t="s">
        <v>128</v>
      </c>
      <c r="C80" s="13">
        <v>241401</v>
      </c>
      <c r="D80" s="13" t="s">
        <v>90</v>
      </c>
      <c r="E80" s="13" t="s">
        <v>351</v>
      </c>
      <c r="F80" s="14">
        <v>45840</v>
      </c>
      <c r="G80" s="14">
        <v>45869</v>
      </c>
      <c r="H80" s="13" t="s">
        <v>131</v>
      </c>
      <c r="I80" s="15">
        <f t="shared" si="1"/>
        <v>20000</v>
      </c>
      <c r="J80" s="15">
        <v>0</v>
      </c>
      <c r="K80" s="15">
        <v>20000</v>
      </c>
    </row>
    <row r="81" spans="1:11" ht="34.5" x14ac:dyDescent="0.3">
      <c r="A81" s="13" t="s">
        <v>132</v>
      </c>
      <c r="B81" s="13" t="s">
        <v>133</v>
      </c>
      <c r="C81" s="13">
        <v>228702</v>
      </c>
      <c r="D81" s="13" t="s">
        <v>28</v>
      </c>
      <c r="E81" s="13" t="s">
        <v>352</v>
      </c>
      <c r="F81" s="14">
        <v>45853</v>
      </c>
      <c r="G81" s="14">
        <v>45861</v>
      </c>
      <c r="H81" s="13" t="s">
        <v>29</v>
      </c>
      <c r="I81" s="15">
        <f t="shared" si="1"/>
        <v>59000</v>
      </c>
      <c r="J81" s="15">
        <v>14000</v>
      </c>
      <c r="K81" s="15">
        <v>45000</v>
      </c>
    </row>
    <row r="82" spans="1:11" ht="34.5" x14ac:dyDescent="0.3">
      <c r="A82" s="13" t="s">
        <v>132</v>
      </c>
      <c r="B82" s="13" t="s">
        <v>133</v>
      </c>
      <c r="C82" s="13">
        <v>228702</v>
      </c>
      <c r="D82" s="13" t="s">
        <v>28</v>
      </c>
      <c r="E82" s="13" t="s">
        <v>353</v>
      </c>
      <c r="F82" s="14">
        <v>45853</v>
      </c>
      <c r="G82" s="14">
        <v>45861</v>
      </c>
      <c r="H82" s="13" t="s">
        <v>29</v>
      </c>
      <c r="I82" s="15">
        <f t="shared" si="1"/>
        <v>23600</v>
      </c>
      <c r="J82" s="15">
        <v>5600</v>
      </c>
      <c r="K82" s="15">
        <v>18000</v>
      </c>
    </row>
    <row r="83" spans="1:11" ht="34.5" x14ac:dyDescent="0.3">
      <c r="A83" s="13" t="s">
        <v>132</v>
      </c>
      <c r="B83" s="13" t="s">
        <v>133</v>
      </c>
      <c r="C83" s="13">
        <v>228702</v>
      </c>
      <c r="D83" s="13" t="s">
        <v>28</v>
      </c>
      <c r="E83" s="13" t="s">
        <v>354</v>
      </c>
      <c r="F83" s="14">
        <v>45853</v>
      </c>
      <c r="G83" s="14">
        <v>45862</v>
      </c>
      <c r="H83" s="13" t="s">
        <v>29</v>
      </c>
      <c r="I83" s="15">
        <f t="shared" si="1"/>
        <v>59000</v>
      </c>
      <c r="J83" s="15">
        <v>14000</v>
      </c>
      <c r="K83" s="15">
        <v>45000</v>
      </c>
    </row>
    <row r="84" spans="1:11" ht="34.5" x14ac:dyDescent="0.3">
      <c r="A84" s="13" t="s">
        <v>132</v>
      </c>
      <c r="B84" s="13" t="s">
        <v>133</v>
      </c>
      <c r="C84" s="13">
        <v>228702</v>
      </c>
      <c r="D84" s="13" t="s">
        <v>28</v>
      </c>
      <c r="E84" s="13" t="s">
        <v>355</v>
      </c>
      <c r="F84" s="14">
        <v>45853</v>
      </c>
      <c r="G84" s="14">
        <v>45862</v>
      </c>
      <c r="H84" s="13" t="s">
        <v>29</v>
      </c>
      <c r="I84" s="15">
        <f t="shared" si="1"/>
        <v>23600</v>
      </c>
      <c r="J84" s="15">
        <v>5600</v>
      </c>
      <c r="K84" s="15">
        <v>18000</v>
      </c>
    </row>
    <row r="85" spans="1:11" ht="34.5" x14ac:dyDescent="0.3">
      <c r="A85" s="13" t="s">
        <v>134</v>
      </c>
      <c r="B85" s="13" t="s">
        <v>135</v>
      </c>
      <c r="C85" s="13">
        <v>228702</v>
      </c>
      <c r="D85" s="13" t="s">
        <v>28</v>
      </c>
      <c r="E85" s="13" t="s">
        <v>361</v>
      </c>
      <c r="F85" s="14">
        <v>45813</v>
      </c>
      <c r="G85" s="14">
        <v>45820</v>
      </c>
      <c r="H85" s="13" t="s">
        <v>29</v>
      </c>
      <c r="I85" s="15">
        <f t="shared" si="1"/>
        <v>18880</v>
      </c>
      <c r="J85" s="15">
        <v>4480</v>
      </c>
      <c r="K85" s="15">
        <v>14400</v>
      </c>
    </row>
    <row r="86" spans="1:11" ht="34.5" x14ac:dyDescent="0.3">
      <c r="A86" s="13" t="s">
        <v>136</v>
      </c>
      <c r="B86" s="13" t="s">
        <v>137</v>
      </c>
      <c r="C86" s="13">
        <v>228702</v>
      </c>
      <c r="D86" s="13" t="s">
        <v>28</v>
      </c>
      <c r="E86" s="13" t="s">
        <v>362</v>
      </c>
      <c r="F86" s="14">
        <v>45853</v>
      </c>
      <c r="G86" s="14">
        <v>45861</v>
      </c>
      <c r="H86" s="13" t="s">
        <v>29</v>
      </c>
      <c r="I86" s="15">
        <f t="shared" si="1"/>
        <v>9440</v>
      </c>
      <c r="J86" s="15">
        <v>2240</v>
      </c>
      <c r="K86" s="15">
        <v>7200</v>
      </c>
    </row>
    <row r="87" spans="1:11" ht="34.5" x14ac:dyDescent="0.3">
      <c r="A87" s="13" t="s">
        <v>136</v>
      </c>
      <c r="B87" s="13" t="s">
        <v>137</v>
      </c>
      <c r="C87" s="13">
        <v>228702</v>
      </c>
      <c r="D87" s="13" t="s">
        <v>28</v>
      </c>
      <c r="E87" s="13" t="s">
        <v>363</v>
      </c>
      <c r="F87" s="14">
        <v>45853</v>
      </c>
      <c r="G87" s="14">
        <v>45862</v>
      </c>
      <c r="H87" s="13" t="s">
        <v>29</v>
      </c>
      <c r="I87" s="15">
        <f t="shared" si="1"/>
        <v>29500</v>
      </c>
      <c r="J87" s="15">
        <v>7000</v>
      </c>
      <c r="K87" s="15">
        <v>22500</v>
      </c>
    </row>
    <row r="88" spans="1:11" ht="34.5" x14ac:dyDescent="0.3">
      <c r="A88" s="13" t="s">
        <v>136</v>
      </c>
      <c r="B88" s="13" t="s">
        <v>137</v>
      </c>
      <c r="C88" s="13">
        <v>228702</v>
      </c>
      <c r="D88" s="13" t="s">
        <v>28</v>
      </c>
      <c r="E88" s="13" t="s">
        <v>364</v>
      </c>
      <c r="F88" s="14">
        <v>45856</v>
      </c>
      <c r="G88" s="14">
        <v>45862</v>
      </c>
      <c r="H88" s="13" t="s">
        <v>29</v>
      </c>
      <c r="I88" s="15">
        <f t="shared" si="1"/>
        <v>59000</v>
      </c>
      <c r="J88" s="15">
        <v>14000</v>
      </c>
      <c r="K88" s="15">
        <v>45000</v>
      </c>
    </row>
    <row r="89" spans="1:11" ht="34.5" x14ac:dyDescent="0.3">
      <c r="A89" s="13" t="s">
        <v>136</v>
      </c>
      <c r="B89" s="13" t="s">
        <v>137</v>
      </c>
      <c r="C89" s="13">
        <v>228702</v>
      </c>
      <c r="D89" s="13" t="s">
        <v>28</v>
      </c>
      <c r="E89" s="13" t="s">
        <v>356</v>
      </c>
      <c r="F89" s="14">
        <v>45856</v>
      </c>
      <c r="G89" s="14">
        <v>45862</v>
      </c>
      <c r="H89" s="13" t="s">
        <v>29</v>
      </c>
      <c r="I89" s="15">
        <f t="shared" si="1"/>
        <v>23600</v>
      </c>
      <c r="J89" s="15">
        <v>5600</v>
      </c>
      <c r="K89" s="15">
        <v>18000</v>
      </c>
    </row>
    <row r="90" spans="1:11" ht="34.5" x14ac:dyDescent="0.3">
      <c r="A90" s="13" t="s">
        <v>138</v>
      </c>
      <c r="B90" s="13" t="s">
        <v>139</v>
      </c>
      <c r="C90" s="13">
        <v>225302</v>
      </c>
      <c r="D90" s="13" t="s">
        <v>74</v>
      </c>
      <c r="E90" s="13" t="s">
        <v>140</v>
      </c>
      <c r="F90" s="14">
        <v>45798</v>
      </c>
      <c r="G90" s="14">
        <v>45806</v>
      </c>
      <c r="H90" s="13" t="s">
        <v>141</v>
      </c>
      <c r="I90" s="15">
        <f t="shared" si="1"/>
        <v>701766.05999999994</v>
      </c>
      <c r="J90" s="15">
        <v>61850.57</v>
      </c>
      <c r="K90" s="15">
        <v>639915.49</v>
      </c>
    </row>
    <row r="91" spans="1:11" ht="34.5" x14ac:dyDescent="0.3">
      <c r="A91" s="13" t="s">
        <v>138</v>
      </c>
      <c r="B91" s="13" t="s">
        <v>139</v>
      </c>
      <c r="C91" s="13">
        <v>225302</v>
      </c>
      <c r="D91" s="13" t="s">
        <v>74</v>
      </c>
      <c r="E91" s="13" t="s">
        <v>142</v>
      </c>
      <c r="F91" s="14">
        <v>45772</v>
      </c>
      <c r="G91" s="14">
        <v>45806</v>
      </c>
      <c r="H91" s="13" t="s">
        <v>143</v>
      </c>
      <c r="I91" s="15">
        <f t="shared" si="1"/>
        <v>368601.77</v>
      </c>
      <c r="J91" s="15">
        <f>78054.39-45567.46</f>
        <v>32486.93</v>
      </c>
      <c r="K91" s="15">
        <f>807562.75-471447.91</f>
        <v>336114.84</v>
      </c>
    </row>
    <row r="92" spans="1:11" ht="34.5" x14ac:dyDescent="0.3">
      <c r="A92" s="13" t="s">
        <v>138</v>
      </c>
      <c r="B92" s="13" t="s">
        <v>139</v>
      </c>
      <c r="C92" s="13">
        <v>225302</v>
      </c>
      <c r="D92" s="13" t="s">
        <v>74</v>
      </c>
      <c r="E92" s="13" t="s">
        <v>144</v>
      </c>
      <c r="F92" s="14">
        <v>45772</v>
      </c>
      <c r="G92" s="14">
        <v>45806</v>
      </c>
      <c r="H92" s="13" t="s">
        <v>145</v>
      </c>
      <c r="I92" s="15">
        <f t="shared" si="1"/>
        <v>238044.05000000002</v>
      </c>
      <c r="J92" s="15">
        <f>112115.07-91134.91</f>
        <v>20980.160000000003</v>
      </c>
      <c r="K92" s="15">
        <f>1159959.74-942895.85</f>
        <v>217063.89</v>
      </c>
    </row>
    <row r="93" spans="1:11" ht="34.5" x14ac:dyDescent="0.3">
      <c r="A93" s="13" t="s">
        <v>138</v>
      </c>
      <c r="B93" s="13" t="s">
        <v>139</v>
      </c>
      <c r="C93" s="13">
        <v>225302</v>
      </c>
      <c r="D93" s="13" t="s">
        <v>74</v>
      </c>
      <c r="E93" s="13" t="s">
        <v>146</v>
      </c>
      <c r="F93" s="14">
        <v>45772</v>
      </c>
      <c r="G93" s="14">
        <v>45806</v>
      </c>
      <c r="H93" s="13" t="s">
        <v>147</v>
      </c>
      <c r="I93" s="15">
        <f t="shared" si="1"/>
        <v>233534.24</v>
      </c>
      <c r="J93" s="15">
        <f>66150.14-45567.46</f>
        <v>20582.68</v>
      </c>
      <c r="K93" s="15">
        <f>684399.48-471447.92</f>
        <v>212951.56</v>
      </c>
    </row>
    <row r="94" spans="1:11" ht="51.75" x14ac:dyDescent="0.3">
      <c r="A94" s="13" t="s">
        <v>148</v>
      </c>
      <c r="B94" s="13" t="s">
        <v>149</v>
      </c>
      <c r="C94" s="13">
        <v>265501</v>
      </c>
      <c r="D94" s="13" t="s">
        <v>150</v>
      </c>
      <c r="E94" s="13" t="s">
        <v>358</v>
      </c>
      <c r="F94" s="14">
        <v>45847</v>
      </c>
      <c r="G94" s="14">
        <v>45853</v>
      </c>
      <c r="H94" s="13" t="s">
        <v>151</v>
      </c>
      <c r="I94" s="15">
        <f t="shared" si="1"/>
        <v>1635078.8</v>
      </c>
      <c r="J94" s="15">
        <v>0</v>
      </c>
      <c r="K94" s="15">
        <v>1635078.8</v>
      </c>
    </row>
    <row r="95" spans="1:11" ht="34.5" x14ac:dyDescent="0.3">
      <c r="A95" s="13" t="s">
        <v>152</v>
      </c>
      <c r="B95" s="13" t="s">
        <v>153</v>
      </c>
      <c r="C95" s="13">
        <v>221701</v>
      </c>
      <c r="D95" s="13" t="s">
        <v>105</v>
      </c>
      <c r="E95" s="13" t="s">
        <v>357</v>
      </c>
      <c r="F95" s="14">
        <v>45813</v>
      </c>
      <c r="G95" s="14">
        <v>45863</v>
      </c>
      <c r="H95" s="13" t="s">
        <v>154</v>
      </c>
      <c r="I95" s="15">
        <f t="shared" si="1"/>
        <v>2434</v>
      </c>
      <c r="J95" s="15">
        <v>0</v>
      </c>
      <c r="K95" s="15">
        <v>2434</v>
      </c>
    </row>
    <row r="96" spans="1:11" ht="34.5" x14ac:dyDescent="0.3">
      <c r="A96" s="13" t="s">
        <v>155</v>
      </c>
      <c r="B96" s="13" t="s">
        <v>156</v>
      </c>
      <c r="C96" s="13">
        <v>221801</v>
      </c>
      <c r="D96" s="13" t="s">
        <v>157</v>
      </c>
      <c r="E96" s="13" t="s">
        <v>360</v>
      </c>
      <c r="F96" s="14">
        <v>45839</v>
      </c>
      <c r="G96" s="14">
        <v>45866</v>
      </c>
      <c r="H96" s="13" t="s">
        <v>158</v>
      </c>
      <c r="I96" s="15">
        <f t="shared" si="1"/>
        <v>6019</v>
      </c>
      <c r="J96" s="15">
        <v>0</v>
      </c>
      <c r="K96" s="15">
        <v>6019</v>
      </c>
    </row>
    <row r="97" spans="1:11" ht="34.5" x14ac:dyDescent="0.3">
      <c r="A97" s="13" t="s">
        <v>155</v>
      </c>
      <c r="B97" s="13" t="s">
        <v>156</v>
      </c>
      <c r="C97" s="13">
        <v>221801</v>
      </c>
      <c r="D97" s="13" t="s">
        <v>157</v>
      </c>
      <c r="E97" s="13" t="s">
        <v>359</v>
      </c>
      <c r="F97" s="14">
        <v>45839</v>
      </c>
      <c r="G97" s="14">
        <v>45866</v>
      </c>
      <c r="H97" s="13" t="s">
        <v>158</v>
      </c>
      <c r="I97" s="15">
        <f t="shared" si="1"/>
        <v>7040</v>
      </c>
      <c r="J97" s="15">
        <v>0</v>
      </c>
      <c r="K97" s="15">
        <v>7040</v>
      </c>
    </row>
    <row r="98" spans="1:11" ht="34.5" x14ac:dyDescent="0.3">
      <c r="A98" s="13" t="s">
        <v>155</v>
      </c>
      <c r="B98" s="13" t="s">
        <v>156</v>
      </c>
      <c r="C98" s="13">
        <v>221801</v>
      </c>
      <c r="D98" s="13" t="s">
        <v>157</v>
      </c>
      <c r="E98" s="13" t="s">
        <v>365</v>
      </c>
      <c r="F98" s="14">
        <v>45839</v>
      </c>
      <c r="G98" s="14">
        <v>45866</v>
      </c>
      <c r="H98" s="13" t="s">
        <v>158</v>
      </c>
      <c r="I98" s="15">
        <f t="shared" si="1"/>
        <v>19227</v>
      </c>
      <c r="J98" s="15">
        <v>0</v>
      </c>
      <c r="K98" s="15">
        <v>19227</v>
      </c>
    </row>
    <row r="99" spans="1:11" ht="34.5" x14ac:dyDescent="0.3">
      <c r="A99" s="13" t="s">
        <v>159</v>
      </c>
      <c r="B99" s="13" t="s">
        <v>160</v>
      </c>
      <c r="C99" s="13">
        <v>221801</v>
      </c>
      <c r="D99" s="13" t="s">
        <v>157</v>
      </c>
      <c r="E99" s="13" t="s">
        <v>366</v>
      </c>
      <c r="F99" s="14">
        <v>45850</v>
      </c>
      <c r="G99" s="14">
        <v>45868</v>
      </c>
      <c r="H99" s="13" t="s">
        <v>161</v>
      </c>
      <c r="I99" s="15">
        <f t="shared" si="1"/>
        <v>5000</v>
      </c>
      <c r="J99" s="15">
        <v>0</v>
      </c>
      <c r="K99" s="15">
        <v>5000</v>
      </c>
    </row>
    <row r="100" spans="1:11" ht="51.75" x14ac:dyDescent="0.3">
      <c r="A100" s="13" t="s">
        <v>162</v>
      </c>
      <c r="B100" s="13" t="s">
        <v>163</v>
      </c>
      <c r="C100" s="13">
        <v>227101</v>
      </c>
      <c r="D100" s="13" t="s">
        <v>42</v>
      </c>
      <c r="E100" s="13" t="s">
        <v>367</v>
      </c>
      <c r="F100" s="14">
        <v>45847</v>
      </c>
      <c r="G100" s="14">
        <v>45869</v>
      </c>
      <c r="H100" s="13" t="s">
        <v>164</v>
      </c>
      <c r="I100" s="15">
        <f t="shared" si="1"/>
        <v>29020.92</v>
      </c>
      <c r="J100" s="15">
        <v>2557.7800000000002</v>
      </c>
      <c r="K100" s="15">
        <v>26463.14</v>
      </c>
    </row>
    <row r="101" spans="1:11" ht="51.75" x14ac:dyDescent="0.3">
      <c r="A101" s="13" t="s">
        <v>162</v>
      </c>
      <c r="B101" s="13" t="s">
        <v>163</v>
      </c>
      <c r="C101" s="13">
        <v>227101</v>
      </c>
      <c r="D101" s="13" t="s">
        <v>165</v>
      </c>
      <c r="E101" s="13" t="s">
        <v>368</v>
      </c>
      <c r="F101" s="14">
        <v>45847</v>
      </c>
      <c r="G101" s="14">
        <v>45869</v>
      </c>
      <c r="H101" s="13" t="s">
        <v>166</v>
      </c>
      <c r="I101" s="15">
        <f t="shared" si="1"/>
        <v>184459.49000000002</v>
      </c>
      <c r="J101" s="15">
        <v>16257.45</v>
      </c>
      <c r="K101" s="15">
        <v>168202.04</v>
      </c>
    </row>
    <row r="102" spans="1:11" ht="34.5" x14ac:dyDescent="0.3">
      <c r="A102" s="13" t="s">
        <v>167</v>
      </c>
      <c r="B102" s="13" t="s">
        <v>168</v>
      </c>
      <c r="C102" s="13">
        <v>225901</v>
      </c>
      <c r="D102" s="13" t="s">
        <v>169</v>
      </c>
      <c r="E102" s="13" t="s">
        <v>369</v>
      </c>
      <c r="F102" s="14">
        <v>45846</v>
      </c>
      <c r="G102" s="14">
        <v>45869</v>
      </c>
      <c r="H102" s="13" t="s">
        <v>170</v>
      </c>
      <c r="I102" s="15">
        <f t="shared" si="1"/>
        <v>330332.67</v>
      </c>
      <c r="J102" s="15">
        <v>0</v>
      </c>
      <c r="K102" s="15">
        <v>330332.67</v>
      </c>
    </row>
    <row r="103" spans="1:11" ht="34.5" x14ac:dyDescent="0.3">
      <c r="A103" s="13" t="s">
        <v>171</v>
      </c>
      <c r="B103" s="13" t="s">
        <v>172</v>
      </c>
      <c r="C103" s="13">
        <v>228702</v>
      </c>
      <c r="D103" s="13" t="s">
        <v>28</v>
      </c>
      <c r="E103" s="13" t="s">
        <v>370</v>
      </c>
      <c r="F103" s="14">
        <v>45119</v>
      </c>
      <c r="G103" s="14">
        <v>45119</v>
      </c>
      <c r="H103" s="13" t="s">
        <v>29</v>
      </c>
      <c r="I103" s="15">
        <f t="shared" si="1"/>
        <v>4130</v>
      </c>
      <c r="J103" s="15">
        <v>980</v>
      </c>
      <c r="K103" s="15">
        <v>3150</v>
      </c>
    </row>
    <row r="104" spans="1:11" ht="34.5" x14ac:dyDescent="0.3">
      <c r="A104" s="13" t="s">
        <v>173</v>
      </c>
      <c r="B104" s="13" t="s">
        <v>174</v>
      </c>
      <c r="C104" s="13">
        <v>241401</v>
      </c>
      <c r="D104" s="13" t="s">
        <v>90</v>
      </c>
      <c r="E104" s="13" t="s">
        <v>371</v>
      </c>
      <c r="F104" s="14">
        <v>45842</v>
      </c>
      <c r="G104" s="14">
        <v>45869</v>
      </c>
      <c r="H104" s="13" t="s">
        <v>175</v>
      </c>
      <c r="I104" s="15">
        <f t="shared" si="1"/>
        <v>48015</v>
      </c>
      <c r="J104" s="15">
        <v>0</v>
      </c>
      <c r="K104" s="15">
        <v>48015</v>
      </c>
    </row>
    <row r="105" spans="1:11" ht="34.5" x14ac:dyDescent="0.3">
      <c r="A105" s="13" t="s">
        <v>173</v>
      </c>
      <c r="B105" s="13" t="s">
        <v>174</v>
      </c>
      <c r="C105" s="13">
        <v>241401</v>
      </c>
      <c r="D105" s="13" t="s">
        <v>90</v>
      </c>
      <c r="E105" s="13" t="s">
        <v>372</v>
      </c>
      <c r="F105" s="14">
        <v>45842</v>
      </c>
      <c r="G105" s="14">
        <v>45869</v>
      </c>
      <c r="H105" s="13" t="s">
        <v>176</v>
      </c>
      <c r="I105" s="15">
        <f t="shared" si="1"/>
        <v>48015</v>
      </c>
      <c r="J105" s="15">
        <v>0</v>
      </c>
      <c r="K105" s="15">
        <v>48015</v>
      </c>
    </row>
    <row r="106" spans="1:11" ht="51.75" x14ac:dyDescent="0.3">
      <c r="A106" s="13" t="s">
        <v>177</v>
      </c>
      <c r="B106" s="13" t="s">
        <v>178</v>
      </c>
      <c r="C106" s="13">
        <v>225901</v>
      </c>
      <c r="D106" s="13" t="s">
        <v>169</v>
      </c>
      <c r="E106" s="13" t="s">
        <v>373</v>
      </c>
      <c r="F106" s="14">
        <v>45836</v>
      </c>
      <c r="G106" s="14">
        <v>45863</v>
      </c>
      <c r="H106" s="13" t="s">
        <v>179</v>
      </c>
      <c r="I106" s="15">
        <f t="shared" si="1"/>
        <v>201990.48</v>
      </c>
      <c r="J106" s="15">
        <v>0</v>
      </c>
      <c r="K106" s="15">
        <v>201990.48</v>
      </c>
    </row>
    <row r="107" spans="1:11" ht="17.25" x14ac:dyDescent="0.3">
      <c r="A107" s="13" t="s">
        <v>180</v>
      </c>
      <c r="B107" s="13" t="s">
        <v>181</v>
      </c>
      <c r="C107" s="13">
        <v>228702</v>
      </c>
      <c r="D107" s="13" t="s">
        <v>28</v>
      </c>
      <c r="E107" s="13" t="s">
        <v>374</v>
      </c>
      <c r="F107" s="14">
        <v>45854</v>
      </c>
      <c r="G107" s="14">
        <v>45862</v>
      </c>
      <c r="H107" s="13" t="s">
        <v>29</v>
      </c>
      <c r="I107" s="15">
        <f t="shared" si="1"/>
        <v>29500</v>
      </c>
      <c r="J107" s="15">
        <v>7000</v>
      </c>
      <c r="K107" s="15">
        <v>22500</v>
      </c>
    </row>
    <row r="108" spans="1:11" ht="51.75" x14ac:dyDescent="0.3">
      <c r="A108" s="13" t="s">
        <v>182</v>
      </c>
      <c r="B108" s="13" t="s">
        <v>183</v>
      </c>
      <c r="C108" s="13">
        <v>228501</v>
      </c>
      <c r="D108" s="13" t="s">
        <v>184</v>
      </c>
      <c r="E108" s="13" t="s">
        <v>375</v>
      </c>
      <c r="F108" s="14">
        <v>45846</v>
      </c>
      <c r="G108" s="14">
        <v>45867</v>
      </c>
      <c r="H108" s="13" t="s">
        <v>185</v>
      </c>
      <c r="I108" s="15">
        <f t="shared" si="1"/>
        <v>222471.88999999998</v>
      </c>
      <c r="J108" s="15">
        <v>9426.7800000000007</v>
      </c>
      <c r="K108" s="15">
        <v>213045.11</v>
      </c>
    </row>
    <row r="109" spans="1:11" ht="51.75" x14ac:dyDescent="0.3">
      <c r="A109" s="13" t="s">
        <v>186</v>
      </c>
      <c r="B109" s="13" t="s">
        <v>187</v>
      </c>
      <c r="C109" s="13" t="s">
        <v>188</v>
      </c>
      <c r="D109" s="13" t="s">
        <v>189</v>
      </c>
      <c r="E109" s="13" t="s">
        <v>376</v>
      </c>
      <c r="F109" s="14">
        <v>45840</v>
      </c>
      <c r="G109" s="14">
        <v>45849</v>
      </c>
      <c r="H109" s="13" t="s">
        <v>190</v>
      </c>
      <c r="I109" s="15">
        <f t="shared" si="1"/>
        <v>4028716.47</v>
      </c>
      <c r="J109" s="15">
        <v>0</v>
      </c>
      <c r="K109" s="15">
        <v>4028716.47</v>
      </c>
    </row>
    <row r="110" spans="1:11" ht="51.75" x14ac:dyDescent="0.3">
      <c r="A110" s="13" t="s">
        <v>186</v>
      </c>
      <c r="B110" s="13" t="s">
        <v>187</v>
      </c>
      <c r="C110" s="13" t="s">
        <v>191</v>
      </c>
      <c r="D110" s="13" t="s">
        <v>150</v>
      </c>
      <c r="E110" s="13" t="s">
        <v>376</v>
      </c>
      <c r="F110" s="14">
        <v>45840</v>
      </c>
      <c r="G110" s="14">
        <v>45849</v>
      </c>
      <c r="H110" s="13" t="s">
        <v>190</v>
      </c>
      <c r="I110" s="15">
        <f t="shared" si="1"/>
        <v>9306.34</v>
      </c>
      <c r="J110" s="15">
        <v>0</v>
      </c>
      <c r="K110" s="15">
        <v>9306.34</v>
      </c>
    </row>
    <row r="111" spans="1:11" ht="51.75" x14ac:dyDescent="0.3">
      <c r="A111" s="13" t="s">
        <v>186</v>
      </c>
      <c r="B111" s="13" t="s">
        <v>187</v>
      </c>
      <c r="C111" s="13" t="s">
        <v>48</v>
      </c>
      <c r="D111" s="13" t="s">
        <v>192</v>
      </c>
      <c r="E111" s="13" t="s">
        <v>376</v>
      </c>
      <c r="F111" s="14">
        <v>45840</v>
      </c>
      <c r="G111" s="14">
        <v>45849</v>
      </c>
      <c r="H111" s="13" t="s">
        <v>190</v>
      </c>
      <c r="I111" s="15">
        <f t="shared" si="1"/>
        <v>2519.9299999999998</v>
      </c>
      <c r="J111" s="15">
        <v>0</v>
      </c>
      <c r="K111" s="15">
        <v>2519.9299999999998</v>
      </c>
    </row>
    <row r="112" spans="1:11" ht="51.75" x14ac:dyDescent="0.3">
      <c r="A112" s="13" t="s">
        <v>186</v>
      </c>
      <c r="B112" s="13" t="s">
        <v>187</v>
      </c>
      <c r="C112" s="13" t="s">
        <v>193</v>
      </c>
      <c r="D112" s="13" t="s">
        <v>194</v>
      </c>
      <c r="E112" s="13" t="s">
        <v>376</v>
      </c>
      <c r="F112" s="14">
        <v>45840</v>
      </c>
      <c r="G112" s="14">
        <v>45849</v>
      </c>
      <c r="H112" s="13" t="s">
        <v>190</v>
      </c>
      <c r="I112" s="15">
        <f t="shared" si="1"/>
        <v>105358.66</v>
      </c>
      <c r="J112" s="15">
        <v>0</v>
      </c>
      <c r="K112" s="15">
        <v>105358.66</v>
      </c>
    </row>
    <row r="113" spans="1:11" ht="51.75" x14ac:dyDescent="0.3">
      <c r="A113" s="13" t="s">
        <v>186</v>
      </c>
      <c r="B113" s="13" t="s">
        <v>187</v>
      </c>
      <c r="C113" s="13" t="s">
        <v>195</v>
      </c>
      <c r="D113" s="13" t="s">
        <v>196</v>
      </c>
      <c r="E113" s="13" t="s">
        <v>376</v>
      </c>
      <c r="F113" s="14">
        <v>45840</v>
      </c>
      <c r="G113" s="14">
        <v>45849</v>
      </c>
      <c r="H113" s="13" t="s">
        <v>190</v>
      </c>
      <c r="I113" s="15">
        <f t="shared" si="1"/>
        <v>1678731.47</v>
      </c>
      <c r="J113" s="15">
        <v>0</v>
      </c>
      <c r="K113" s="15">
        <v>1678731.47</v>
      </c>
    </row>
    <row r="114" spans="1:11" ht="51.75" x14ac:dyDescent="0.3">
      <c r="A114" s="13" t="s">
        <v>197</v>
      </c>
      <c r="B114" s="13" t="s">
        <v>198</v>
      </c>
      <c r="C114" s="13">
        <v>239201</v>
      </c>
      <c r="D114" s="13" t="s">
        <v>199</v>
      </c>
      <c r="E114" s="13" t="s">
        <v>377</v>
      </c>
      <c r="F114" s="14">
        <v>45840</v>
      </c>
      <c r="G114" s="14">
        <v>45867</v>
      </c>
      <c r="H114" s="13" t="s">
        <v>200</v>
      </c>
      <c r="I114" s="15">
        <f t="shared" si="1"/>
        <v>4389.6000000000004</v>
      </c>
      <c r="J114" s="15">
        <v>186</v>
      </c>
      <c r="K114" s="15">
        <v>4203.6000000000004</v>
      </c>
    </row>
    <row r="115" spans="1:11" ht="51.75" x14ac:dyDescent="0.3">
      <c r="A115" s="13" t="s">
        <v>197</v>
      </c>
      <c r="B115" s="13" t="s">
        <v>198</v>
      </c>
      <c r="C115" s="13">
        <v>239201</v>
      </c>
      <c r="D115" s="13" t="s">
        <v>199</v>
      </c>
      <c r="E115" s="13" t="s">
        <v>378</v>
      </c>
      <c r="F115" s="14">
        <v>45860</v>
      </c>
      <c r="G115" s="14">
        <v>45867</v>
      </c>
      <c r="H115" s="13" t="s">
        <v>200</v>
      </c>
      <c r="I115" s="15">
        <f t="shared" si="1"/>
        <v>5192</v>
      </c>
      <c r="J115" s="15">
        <v>220</v>
      </c>
      <c r="K115" s="15">
        <v>4972</v>
      </c>
    </row>
    <row r="116" spans="1:11" ht="51.75" x14ac:dyDescent="0.3">
      <c r="A116" s="13" t="s">
        <v>197</v>
      </c>
      <c r="B116" s="13" t="s">
        <v>198</v>
      </c>
      <c r="C116" s="13">
        <v>239201</v>
      </c>
      <c r="D116" s="13" t="s">
        <v>199</v>
      </c>
      <c r="E116" s="13" t="s">
        <v>379</v>
      </c>
      <c r="F116" s="14">
        <v>45863</v>
      </c>
      <c r="G116" s="14">
        <v>45867</v>
      </c>
      <c r="H116" s="13" t="s">
        <v>200</v>
      </c>
      <c r="I116" s="15">
        <f t="shared" si="1"/>
        <v>4366</v>
      </c>
      <c r="J116" s="15">
        <v>185</v>
      </c>
      <c r="K116" s="15">
        <v>4181</v>
      </c>
    </row>
    <row r="117" spans="1:11" ht="51.75" x14ac:dyDescent="0.3">
      <c r="A117" s="13" t="s">
        <v>197</v>
      </c>
      <c r="B117" s="13" t="s">
        <v>198</v>
      </c>
      <c r="C117" s="13">
        <v>239201</v>
      </c>
      <c r="D117" s="13" t="s">
        <v>199</v>
      </c>
      <c r="E117" s="13" t="s">
        <v>380</v>
      </c>
      <c r="F117" s="14">
        <v>45847</v>
      </c>
      <c r="G117" s="14">
        <v>45868</v>
      </c>
      <c r="H117" s="13" t="s">
        <v>200</v>
      </c>
      <c r="I117" s="15">
        <f t="shared" si="1"/>
        <v>37282.1</v>
      </c>
      <c r="J117" s="15">
        <v>1579.75</v>
      </c>
      <c r="K117" s="15">
        <v>35702.35</v>
      </c>
    </row>
    <row r="118" spans="1:11" ht="34.5" x14ac:dyDescent="0.3">
      <c r="A118" s="13" t="s">
        <v>201</v>
      </c>
      <c r="B118" s="13" t="s">
        <v>202</v>
      </c>
      <c r="C118" s="13">
        <v>228706</v>
      </c>
      <c r="D118" s="13" t="s">
        <v>203</v>
      </c>
      <c r="E118" s="13" t="s">
        <v>381</v>
      </c>
      <c r="F118" s="14">
        <v>228706</v>
      </c>
      <c r="G118" s="14">
        <v>45868</v>
      </c>
      <c r="H118" s="13" t="s">
        <v>204</v>
      </c>
      <c r="I118" s="15">
        <f t="shared" si="1"/>
        <v>306000</v>
      </c>
      <c r="J118" s="15">
        <v>0</v>
      </c>
      <c r="K118" s="15">
        <v>306000</v>
      </c>
    </row>
    <row r="119" spans="1:11" ht="34.5" x14ac:dyDescent="0.3">
      <c r="A119" s="13" t="s">
        <v>205</v>
      </c>
      <c r="B119" s="13" t="s">
        <v>206</v>
      </c>
      <c r="C119" s="13">
        <v>237101</v>
      </c>
      <c r="D119" s="13" t="s">
        <v>207</v>
      </c>
      <c r="E119" s="13" t="s">
        <v>428</v>
      </c>
      <c r="F119" s="14">
        <v>45840</v>
      </c>
      <c r="G119" s="14">
        <v>45866</v>
      </c>
      <c r="H119" s="13" t="s">
        <v>208</v>
      </c>
      <c r="I119" s="15">
        <f t="shared" si="1"/>
        <v>3000000</v>
      </c>
      <c r="J119" s="15">
        <v>0</v>
      </c>
      <c r="K119" s="15">
        <v>3000000</v>
      </c>
    </row>
    <row r="120" spans="1:11" ht="34.5" x14ac:dyDescent="0.3">
      <c r="A120" s="13" t="s">
        <v>205</v>
      </c>
      <c r="B120" s="13" t="s">
        <v>206</v>
      </c>
      <c r="C120" s="13">
        <v>237101</v>
      </c>
      <c r="D120" s="13" t="s">
        <v>207</v>
      </c>
      <c r="E120" s="13" t="s">
        <v>427</v>
      </c>
      <c r="F120" s="14">
        <v>45849</v>
      </c>
      <c r="G120" s="14">
        <v>45866</v>
      </c>
      <c r="H120" s="13" t="s">
        <v>208</v>
      </c>
      <c r="I120" s="15">
        <f t="shared" si="1"/>
        <v>950000</v>
      </c>
      <c r="J120" s="15">
        <v>0</v>
      </c>
      <c r="K120" s="15">
        <v>950000</v>
      </c>
    </row>
    <row r="121" spans="1:11" ht="34.5" x14ac:dyDescent="0.3">
      <c r="A121" s="13" t="s">
        <v>205</v>
      </c>
      <c r="B121" s="13" t="s">
        <v>206</v>
      </c>
      <c r="C121" s="13">
        <v>237101</v>
      </c>
      <c r="D121" s="13" t="s">
        <v>207</v>
      </c>
      <c r="E121" s="13" t="s">
        <v>426</v>
      </c>
      <c r="F121" s="14">
        <v>45862</v>
      </c>
      <c r="G121" s="14">
        <v>45866</v>
      </c>
      <c r="H121" s="13" t="s">
        <v>208</v>
      </c>
      <c r="I121" s="15">
        <f t="shared" si="1"/>
        <v>480000</v>
      </c>
      <c r="J121" s="15">
        <v>0</v>
      </c>
      <c r="K121" s="15">
        <v>480000</v>
      </c>
    </row>
    <row r="122" spans="1:11" ht="34.5" x14ac:dyDescent="0.3">
      <c r="A122" s="13" t="s">
        <v>209</v>
      </c>
      <c r="B122" s="13" t="s">
        <v>210</v>
      </c>
      <c r="C122" s="13">
        <v>228706</v>
      </c>
      <c r="D122" s="13" t="s">
        <v>203</v>
      </c>
      <c r="E122" s="13" t="s">
        <v>425</v>
      </c>
      <c r="F122" s="14">
        <v>45810</v>
      </c>
      <c r="G122" s="14">
        <v>45866</v>
      </c>
      <c r="H122" s="13" t="s">
        <v>211</v>
      </c>
      <c r="I122" s="15">
        <f t="shared" si="1"/>
        <v>16500</v>
      </c>
      <c r="J122" s="15">
        <v>0</v>
      </c>
      <c r="K122" s="15">
        <v>16500</v>
      </c>
    </row>
    <row r="123" spans="1:11" ht="34.5" x14ac:dyDescent="0.3">
      <c r="A123" s="13" t="s">
        <v>212</v>
      </c>
      <c r="B123" s="13" t="s">
        <v>213</v>
      </c>
      <c r="C123" s="13">
        <v>231101</v>
      </c>
      <c r="D123" s="13" t="s">
        <v>16</v>
      </c>
      <c r="E123" s="13" t="s">
        <v>424</v>
      </c>
      <c r="F123" s="14">
        <v>45362</v>
      </c>
      <c r="G123" s="14">
        <v>45412</v>
      </c>
      <c r="H123" s="13" t="s">
        <v>214</v>
      </c>
      <c r="I123" s="15">
        <f>+K123+J123</f>
        <v>780</v>
      </c>
      <c r="J123" s="15">
        <v>39</v>
      </c>
      <c r="K123" s="15">
        <v>741</v>
      </c>
    </row>
    <row r="124" spans="1:11" ht="34.5" x14ac:dyDescent="0.3">
      <c r="A124" s="13" t="s">
        <v>212</v>
      </c>
      <c r="B124" s="13" t="s">
        <v>213</v>
      </c>
      <c r="C124" s="13">
        <v>231101</v>
      </c>
      <c r="D124" s="13" t="s">
        <v>16</v>
      </c>
      <c r="E124" s="13" t="s">
        <v>423</v>
      </c>
      <c r="F124" s="14">
        <v>45817</v>
      </c>
      <c r="G124" s="14">
        <v>45844</v>
      </c>
      <c r="H124" s="13" t="s">
        <v>214</v>
      </c>
      <c r="I124" s="15">
        <f t="shared" si="1"/>
        <v>39600</v>
      </c>
      <c r="J124" s="15">
        <v>0</v>
      </c>
      <c r="K124" s="15">
        <v>39600</v>
      </c>
    </row>
    <row r="125" spans="1:11" ht="34.5" x14ac:dyDescent="0.3">
      <c r="A125" s="13" t="s">
        <v>212</v>
      </c>
      <c r="B125" s="13" t="s">
        <v>213</v>
      </c>
      <c r="C125" s="13">
        <v>231101</v>
      </c>
      <c r="D125" s="13" t="s">
        <v>16</v>
      </c>
      <c r="E125" s="13" t="s">
        <v>422</v>
      </c>
      <c r="F125" s="14">
        <v>45819</v>
      </c>
      <c r="G125" s="14">
        <v>45844</v>
      </c>
      <c r="H125" s="13" t="s">
        <v>214</v>
      </c>
      <c r="I125" s="15">
        <f t="shared" si="1"/>
        <v>1800</v>
      </c>
      <c r="J125" s="15">
        <v>0</v>
      </c>
      <c r="K125" s="15">
        <v>1800</v>
      </c>
    </row>
    <row r="126" spans="1:11" ht="34.5" x14ac:dyDescent="0.3">
      <c r="A126" s="13" t="s">
        <v>212</v>
      </c>
      <c r="B126" s="13" t="s">
        <v>213</v>
      </c>
      <c r="C126" s="13">
        <v>231101</v>
      </c>
      <c r="D126" s="13" t="s">
        <v>16</v>
      </c>
      <c r="E126" s="13" t="s">
        <v>421</v>
      </c>
      <c r="F126" s="14">
        <v>45824</v>
      </c>
      <c r="G126" s="14">
        <v>45856</v>
      </c>
      <c r="H126" s="13" t="s">
        <v>214</v>
      </c>
      <c r="I126" s="15">
        <f t="shared" si="1"/>
        <v>42000</v>
      </c>
      <c r="J126" s="15">
        <v>0</v>
      </c>
      <c r="K126" s="15">
        <v>42000</v>
      </c>
    </row>
    <row r="127" spans="1:11" ht="34.5" x14ac:dyDescent="0.3">
      <c r="A127" s="13" t="s">
        <v>212</v>
      </c>
      <c r="B127" s="13" t="s">
        <v>213</v>
      </c>
      <c r="C127" s="13">
        <v>231101</v>
      </c>
      <c r="D127" s="13" t="s">
        <v>16</v>
      </c>
      <c r="E127" s="13" t="s">
        <v>420</v>
      </c>
      <c r="F127" s="14">
        <v>45818</v>
      </c>
      <c r="G127" s="14">
        <v>45856</v>
      </c>
      <c r="H127" s="13" t="s">
        <v>214</v>
      </c>
      <c r="I127" s="15">
        <f t="shared" si="1"/>
        <v>2376</v>
      </c>
      <c r="J127" s="15">
        <v>0</v>
      </c>
      <c r="K127" s="15">
        <v>2376</v>
      </c>
    </row>
    <row r="128" spans="1:11" ht="34.5" x14ac:dyDescent="0.3">
      <c r="A128" s="13" t="s">
        <v>212</v>
      </c>
      <c r="B128" s="13" t="s">
        <v>213</v>
      </c>
      <c r="C128" s="13">
        <v>231101</v>
      </c>
      <c r="D128" s="13" t="s">
        <v>16</v>
      </c>
      <c r="E128" s="13" t="s">
        <v>419</v>
      </c>
      <c r="F128" s="14">
        <v>45821</v>
      </c>
      <c r="G128" s="14">
        <v>45856</v>
      </c>
      <c r="H128" s="13" t="s">
        <v>214</v>
      </c>
      <c r="I128" s="15">
        <f t="shared" si="1"/>
        <v>1242</v>
      </c>
      <c r="J128" s="15">
        <v>0</v>
      </c>
      <c r="K128" s="15">
        <v>1242</v>
      </c>
    </row>
    <row r="129" spans="1:11" ht="34.5" x14ac:dyDescent="0.3">
      <c r="A129" s="13" t="s">
        <v>212</v>
      </c>
      <c r="B129" s="13" t="s">
        <v>213</v>
      </c>
      <c r="C129" s="13">
        <v>231101</v>
      </c>
      <c r="D129" s="13" t="s">
        <v>16</v>
      </c>
      <c r="E129" s="13" t="s">
        <v>417</v>
      </c>
      <c r="F129" s="14">
        <v>45831</v>
      </c>
      <c r="G129" s="14">
        <v>45859</v>
      </c>
      <c r="H129" s="13" t="s">
        <v>214</v>
      </c>
      <c r="I129" s="15">
        <f t="shared" si="1"/>
        <v>40200</v>
      </c>
      <c r="J129" s="15">
        <v>0</v>
      </c>
      <c r="K129" s="15">
        <v>40200</v>
      </c>
    </row>
    <row r="130" spans="1:11" ht="34.5" x14ac:dyDescent="0.3">
      <c r="A130" s="13" t="s">
        <v>212</v>
      </c>
      <c r="B130" s="13" t="s">
        <v>213</v>
      </c>
      <c r="C130" s="13">
        <v>231101</v>
      </c>
      <c r="D130" s="13" t="s">
        <v>16</v>
      </c>
      <c r="E130" s="13" t="s">
        <v>418</v>
      </c>
      <c r="F130" s="14">
        <v>45834</v>
      </c>
      <c r="G130" s="14">
        <v>45859</v>
      </c>
      <c r="H130" s="13" t="s">
        <v>214</v>
      </c>
      <c r="I130" s="15">
        <f t="shared" si="1"/>
        <v>3600</v>
      </c>
      <c r="J130" s="15">
        <v>0</v>
      </c>
      <c r="K130" s="15">
        <v>3600</v>
      </c>
    </row>
    <row r="131" spans="1:11" ht="34.5" x14ac:dyDescent="0.3">
      <c r="A131" s="13" t="s">
        <v>212</v>
      </c>
      <c r="B131" s="13" t="s">
        <v>213</v>
      </c>
      <c r="C131" s="13">
        <v>231101</v>
      </c>
      <c r="D131" s="13" t="s">
        <v>16</v>
      </c>
      <c r="E131" s="13" t="s">
        <v>416</v>
      </c>
      <c r="F131" s="14">
        <v>45838</v>
      </c>
      <c r="G131" s="14">
        <v>45859</v>
      </c>
      <c r="H131" s="13" t="s">
        <v>214</v>
      </c>
      <c r="I131" s="15">
        <f t="shared" si="1"/>
        <v>39600</v>
      </c>
      <c r="J131" s="15">
        <v>0</v>
      </c>
      <c r="K131" s="15">
        <v>39600</v>
      </c>
    </row>
    <row r="132" spans="1:11" ht="34.5" x14ac:dyDescent="0.3">
      <c r="A132" s="13" t="s">
        <v>212</v>
      </c>
      <c r="B132" s="13" t="s">
        <v>213</v>
      </c>
      <c r="C132" s="13">
        <v>231101</v>
      </c>
      <c r="D132" s="13" t="s">
        <v>16</v>
      </c>
      <c r="E132" s="13" t="s">
        <v>415</v>
      </c>
      <c r="F132" s="14">
        <v>45824</v>
      </c>
      <c r="G132" s="14">
        <v>45859</v>
      </c>
      <c r="H132" s="13" t="s">
        <v>214</v>
      </c>
      <c r="I132" s="15">
        <f t="shared" si="1"/>
        <v>1350</v>
      </c>
      <c r="J132" s="15">
        <v>0</v>
      </c>
      <c r="K132" s="15">
        <v>1350</v>
      </c>
    </row>
    <row r="133" spans="1:11" ht="34.5" x14ac:dyDescent="0.3">
      <c r="A133" s="13" t="s">
        <v>212</v>
      </c>
      <c r="B133" s="13" t="s">
        <v>213</v>
      </c>
      <c r="C133" s="13">
        <v>231101</v>
      </c>
      <c r="D133" s="13" t="s">
        <v>16</v>
      </c>
      <c r="E133" s="13" t="s">
        <v>414</v>
      </c>
      <c r="F133" s="14">
        <v>45832</v>
      </c>
      <c r="G133" s="14">
        <v>45859</v>
      </c>
      <c r="H133" s="13" t="s">
        <v>214</v>
      </c>
      <c r="I133" s="15">
        <f t="shared" si="1"/>
        <v>6000</v>
      </c>
      <c r="J133" s="15">
        <v>0</v>
      </c>
      <c r="K133" s="15">
        <v>6000</v>
      </c>
    </row>
    <row r="134" spans="1:11" ht="34.5" x14ac:dyDescent="0.3">
      <c r="A134" s="13" t="s">
        <v>212</v>
      </c>
      <c r="B134" s="13" t="s">
        <v>213</v>
      </c>
      <c r="C134" s="13">
        <v>231101</v>
      </c>
      <c r="D134" s="13" t="s">
        <v>16</v>
      </c>
      <c r="E134" s="13" t="s">
        <v>413</v>
      </c>
      <c r="F134" s="14">
        <v>45828</v>
      </c>
      <c r="G134" s="14">
        <v>45859</v>
      </c>
      <c r="H134" s="13" t="s">
        <v>214</v>
      </c>
      <c r="I134" s="15">
        <f t="shared" si="1"/>
        <v>1998</v>
      </c>
      <c r="J134" s="15">
        <v>0</v>
      </c>
      <c r="K134" s="15">
        <v>1998</v>
      </c>
    </row>
    <row r="135" spans="1:11" ht="34.5" x14ac:dyDescent="0.3">
      <c r="A135" s="13" t="s">
        <v>212</v>
      </c>
      <c r="B135" s="13" t="s">
        <v>213</v>
      </c>
      <c r="C135" s="13">
        <v>231101</v>
      </c>
      <c r="D135" s="13" t="s">
        <v>16</v>
      </c>
      <c r="E135" s="13" t="s">
        <v>412</v>
      </c>
      <c r="F135" s="14">
        <v>45832</v>
      </c>
      <c r="G135" s="14">
        <v>45859</v>
      </c>
      <c r="H135" s="13" t="s">
        <v>214</v>
      </c>
      <c r="I135" s="15">
        <f t="shared" si="1"/>
        <v>1080</v>
      </c>
      <c r="J135" s="15">
        <v>0</v>
      </c>
      <c r="K135" s="15">
        <v>1080</v>
      </c>
    </row>
    <row r="136" spans="1:11" ht="34.5" x14ac:dyDescent="0.3">
      <c r="A136" s="13" t="s">
        <v>212</v>
      </c>
      <c r="B136" s="13" t="s">
        <v>213</v>
      </c>
      <c r="C136" s="13">
        <v>231101</v>
      </c>
      <c r="D136" s="13" t="s">
        <v>16</v>
      </c>
      <c r="E136" s="13" t="s">
        <v>411</v>
      </c>
      <c r="F136" s="14">
        <v>45835</v>
      </c>
      <c r="G136" s="14">
        <v>45859</v>
      </c>
      <c r="H136" s="13" t="s">
        <v>214</v>
      </c>
      <c r="I136" s="15">
        <f t="shared" si="1"/>
        <v>2322</v>
      </c>
      <c r="J136" s="15">
        <v>0</v>
      </c>
      <c r="K136" s="15">
        <v>2322</v>
      </c>
    </row>
    <row r="137" spans="1:11" ht="34.5" x14ac:dyDescent="0.3">
      <c r="A137" s="13" t="s">
        <v>212</v>
      </c>
      <c r="B137" s="13" t="s">
        <v>213</v>
      </c>
      <c r="C137" s="13">
        <v>231101</v>
      </c>
      <c r="D137" s="13" t="s">
        <v>16</v>
      </c>
      <c r="E137" s="13" t="s">
        <v>410</v>
      </c>
      <c r="F137" s="14">
        <v>45811</v>
      </c>
      <c r="G137" s="14">
        <v>45859</v>
      </c>
      <c r="H137" s="13" t="s">
        <v>214</v>
      </c>
      <c r="I137" s="15">
        <f t="shared" si="1"/>
        <v>1200</v>
      </c>
      <c r="J137" s="15">
        <v>0</v>
      </c>
      <c r="K137" s="15">
        <v>1200</v>
      </c>
    </row>
    <row r="138" spans="1:11" ht="34.5" x14ac:dyDescent="0.3">
      <c r="A138" s="13" t="s">
        <v>212</v>
      </c>
      <c r="B138" s="13" t="s">
        <v>213</v>
      </c>
      <c r="C138" s="13">
        <v>231101</v>
      </c>
      <c r="D138" s="13" t="s">
        <v>16</v>
      </c>
      <c r="E138" s="13" t="s">
        <v>409</v>
      </c>
      <c r="F138" s="14">
        <v>45813</v>
      </c>
      <c r="G138" s="14">
        <v>45859</v>
      </c>
      <c r="H138" s="13" t="s">
        <v>214</v>
      </c>
      <c r="I138" s="15">
        <f t="shared" si="1"/>
        <v>2268</v>
      </c>
      <c r="J138" s="15">
        <v>0</v>
      </c>
      <c r="K138" s="15">
        <v>2268</v>
      </c>
    </row>
    <row r="139" spans="1:11" ht="34.5" x14ac:dyDescent="0.3">
      <c r="A139" s="13" t="s">
        <v>212</v>
      </c>
      <c r="B139" s="13" t="s">
        <v>213</v>
      </c>
      <c r="C139" s="13">
        <v>231101</v>
      </c>
      <c r="D139" s="13" t="s">
        <v>16</v>
      </c>
      <c r="E139" s="13" t="s">
        <v>408</v>
      </c>
      <c r="F139" s="14">
        <v>45812</v>
      </c>
      <c r="G139" s="14">
        <v>45859</v>
      </c>
      <c r="H139" s="13" t="s">
        <v>214</v>
      </c>
      <c r="I139" s="15">
        <f t="shared" si="1"/>
        <v>16800</v>
      </c>
      <c r="J139" s="15">
        <v>0</v>
      </c>
      <c r="K139" s="15">
        <v>16800</v>
      </c>
    </row>
    <row r="140" spans="1:11" ht="34.5" x14ac:dyDescent="0.3">
      <c r="A140" s="13" t="s">
        <v>212</v>
      </c>
      <c r="B140" s="13" t="s">
        <v>213</v>
      </c>
      <c r="C140" s="13">
        <v>231101</v>
      </c>
      <c r="D140" s="13" t="s">
        <v>16</v>
      </c>
      <c r="E140" s="13" t="s">
        <v>407</v>
      </c>
      <c r="F140" s="14">
        <v>45812</v>
      </c>
      <c r="G140" s="14">
        <v>45859</v>
      </c>
      <c r="H140" s="13" t="s">
        <v>214</v>
      </c>
      <c r="I140" s="15">
        <f t="shared" ref="I140:I190" si="2">+K140+J140</f>
        <v>2538</v>
      </c>
      <c r="J140" s="15">
        <v>0</v>
      </c>
      <c r="K140" s="15">
        <v>2538</v>
      </c>
    </row>
    <row r="141" spans="1:11" ht="34.5" x14ac:dyDescent="0.3">
      <c r="A141" s="13" t="s">
        <v>212</v>
      </c>
      <c r="B141" s="13" t="s">
        <v>213</v>
      </c>
      <c r="C141" s="13">
        <v>231101</v>
      </c>
      <c r="D141" s="13" t="s">
        <v>16</v>
      </c>
      <c r="E141" s="13" t="s">
        <v>406</v>
      </c>
      <c r="F141" s="14">
        <v>45813</v>
      </c>
      <c r="G141" s="14">
        <v>45859</v>
      </c>
      <c r="H141" s="13" t="s">
        <v>214</v>
      </c>
      <c r="I141" s="15">
        <f t="shared" si="2"/>
        <v>1200</v>
      </c>
      <c r="J141" s="15">
        <v>0</v>
      </c>
      <c r="K141" s="15">
        <v>1200</v>
      </c>
    </row>
    <row r="142" spans="1:11" ht="34.5" x14ac:dyDescent="0.3">
      <c r="A142" s="13" t="s">
        <v>212</v>
      </c>
      <c r="B142" s="13" t="s">
        <v>213</v>
      </c>
      <c r="C142" s="13">
        <v>231101</v>
      </c>
      <c r="D142" s="13" t="s">
        <v>16</v>
      </c>
      <c r="E142" s="13" t="s">
        <v>405</v>
      </c>
      <c r="F142" s="14">
        <v>45810</v>
      </c>
      <c r="G142" s="14">
        <v>45859</v>
      </c>
      <c r="H142" s="13" t="s">
        <v>214</v>
      </c>
      <c r="I142" s="15">
        <f t="shared" si="2"/>
        <v>324</v>
      </c>
      <c r="J142" s="15">
        <v>0</v>
      </c>
      <c r="K142" s="15">
        <v>324</v>
      </c>
    </row>
    <row r="143" spans="1:11" ht="34.5" x14ac:dyDescent="0.3">
      <c r="A143" s="13" t="s">
        <v>212</v>
      </c>
      <c r="B143" s="13" t="s">
        <v>213</v>
      </c>
      <c r="C143" s="13">
        <v>231101</v>
      </c>
      <c r="D143" s="13" t="s">
        <v>16</v>
      </c>
      <c r="E143" s="13" t="s">
        <v>404</v>
      </c>
      <c r="F143" s="14">
        <v>45810</v>
      </c>
      <c r="G143" s="14">
        <v>45859</v>
      </c>
      <c r="H143" s="13" t="s">
        <v>214</v>
      </c>
      <c r="I143" s="15">
        <f t="shared" si="2"/>
        <v>42000</v>
      </c>
      <c r="J143" s="15">
        <v>0</v>
      </c>
      <c r="K143" s="15">
        <v>42000</v>
      </c>
    </row>
    <row r="144" spans="1:11" ht="34.5" x14ac:dyDescent="0.3">
      <c r="A144" s="13" t="s">
        <v>212</v>
      </c>
      <c r="B144" s="13" t="s">
        <v>213</v>
      </c>
      <c r="C144" s="13">
        <v>231101</v>
      </c>
      <c r="D144" s="13" t="s">
        <v>16</v>
      </c>
      <c r="E144" s="13" t="s">
        <v>403</v>
      </c>
      <c r="F144" s="14">
        <v>45812</v>
      </c>
      <c r="G144" s="14">
        <v>45859</v>
      </c>
      <c r="H144" s="13" t="s">
        <v>214</v>
      </c>
      <c r="I144" s="15">
        <f t="shared" si="2"/>
        <v>4800</v>
      </c>
      <c r="J144" s="15">
        <v>0</v>
      </c>
      <c r="K144" s="15">
        <v>4800</v>
      </c>
    </row>
    <row r="145" spans="1:11" ht="34.5" x14ac:dyDescent="0.3">
      <c r="A145" s="13" t="s">
        <v>212</v>
      </c>
      <c r="B145" s="13" t="s">
        <v>213</v>
      </c>
      <c r="C145" s="13">
        <v>231101</v>
      </c>
      <c r="D145" s="13" t="s">
        <v>16</v>
      </c>
      <c r="E145" s="13" t="s">
        <v>402</v>
      </c>
      <c r="F145" s="14">
        <v>45838</v>
      </c>
      <c r="G145" s="14">
        <v>45859</v>
      </c>
      <c r="H145" s="13" t="s">
        <v>214</v>
      </c>
      <c r="I145" s="15">
        <f t="shared" si="2"/>
        <v>4800</v>
      </c>
      <c r="J145" s="15">
        <v>0</v>
      </c>
      <c r="K145" s="15">
        <v>4800</v>
      </c>
    </row>
    <row r="146" spans="1:11" ht="34.5" x14ac:dyDescent="0.3">
      <c r="A146" s="13" t="s">
        <v>212</v>
      </c>
      <c r="B146" s="13" t="s">
        <v>213</v>
      </c>
      <c r="C146" s="13">
        <v>231101</v>
      </c>
      <c r="D146" s="13" t="s">
        <v>16</v>
      </c>
      <c r="E146" s="13" t="s">
        <v>401</v>
      </c>
      <c r="F146" s="14">
        <v>45811</v>
      </c>
      <c r="G146" s="14">
        <v>45859</v>
      </c>
      <c r="H146" s="13" t="s">
        <v>214</v>
      </c>
      <c r="I146" s="15">
        <f t="shared" si="2"/>
        <v>11040</v>
      </c>
      <c r="J146" s="15">
        <v>0</v>
      </c>
      <c r="K146" s="15">
        <v>11040</v>
      </c>
    </row>
    <row r="147" spans="1:11" ht="34.5" x14ac:dyDescent="0.3">
      <c r="A147" s="13" t="s">
        <v>212</v>
      </c>
      <c r="B147" s="13" t="s">
        <v>213</v>
      </c>
      <c r="C147" s="13">
        <v>231101</v>
      </c>
      <c r="D147" s="13" t="s">
        <v>16</v>
      </c>
      <c r="E147" s="13" t="s">
        <v>400</v>
      </c>
      <c r="F147" s="14">
        <v>45833</v>
      </c>
      <c r="G147" s="14">
        <v>45859</v>
      </c>
      <c r="H147" s="13" t="s">
        <v>214</v>
      </c>
      <c r="I147" s="15">
        <f t="shared" si="2"/>
        <v>4800</v>
      </c>
      <c r="J147" s="15">
        <v>0</v>
      </c>
      <c r="K147" s="15">
        <v>4800</v>
      </c>
    </row>
    <row r="148" spans="1:11" ht="34.5" x14ac:dyDescent="0.3">
      <c r="A148" s="13" t="s">
        <v>212</v>
      </c>
      <c r="B148" s="13" t="s">
        <v>213</v>
      </c>
      <c r="C148" s="13">
        <v>231101</v>
      </c>
      <c r="D148" s="13" t="s">
        <v>16</v>
      </c>
      <c r="E148" s="13" t="s">
        <v>399</v>
      </c>
      <c r="F148" s="14">
        <v>45838</v>
      </c>
      <c r="G148" s="14">
        <v>45859</v>
      </c>
      <c r="H148" s="13" t="s">
        <v>214</v>
      </c>
      <c r="I148" s="15">
        <f t="shared" si="2"/>
        <v>16800</v>
      </c>
      <c r="J148" s="15">
        <v>0</v>
      </c>
      <c r="K148" s="15">
        <v>16800</v>
      </c>
    </row>
    <row r="149" spans="1:11" ht="34.5" x14ac:dyDescent="0.3">
      <c r="A149" s="13" t="s">
        <v>212</v>
      </c>
      <c r="B149" s="13" t="s">
        <v>213</v>
      </c>
      <c r="C149" s="13">
        <v>231101</v>
      </c>
      <c r="D149" s="13" t="s">
        <v>16</v>
      </c>
      <c r="E149" s="13" t="s">
        <v>398</v>
      </c>
      <c r="F149" s="14">
        <v>45812</v>
      </c>
      <c r="G149" s="14">
        <v>45860</v>
      </c>
      <c r="H149" s="13" t="s">
        <v>214</v>
      </c>
      <c r="I149" s="15">
        <f t="shared" si="2"/>
        <v>8400</v>
      </c>
      <c r="J149" s="15">
        <v>0</v>
      </c>
      <c r="K149" s="15">
        <v>8400</v>
      </c>
    </row>
    <row r="150" spans="1:11" ht="34.5" x14ac:dyDescent="0.3">
      <c r="A150" s="13" t="s">
        <v>212</v>
      </c>
      <c r="B150" s="13" t="s">
        <v>213</v>
      </c>
      <c r="C150" s="13">
        <v>231101</v>
      </c>
      <c r="D150" s="13" t="s">
        <v>16</v>
      </c>
      <c r="E150" s="13" t="s">
        <v>397</v>
      </c>
      <c r="F150" s="14">
        <v>45839</v>
      </c>
      <c r="G150" s="14">
        <v>45860</v>
      </c>
      <c r="H150" s="13" t="s">
        <v>214</v>
      </c>
      <c r="I150" s="15">
        <f t="shared" si="2"/>
        <v>36000</v>
      </c>
      <c r="J150" s="15">
        <v>0</v>
      </c>
      <c r="K150" s="15">
        <v>36000</v>
      </c>
    </row>
    <row r="151" spans="1:11" ht="34.5" x14ac:dyDescent="0.3">
      <c r="A151" s="13" t="s">
        <v>212</v>
      </c>
      <c r="B151" s="13" t="s">
        <v>213</v>
      </c>
      <c r="C151" s="13">
        <v>231101</v>
      </c>
      <c r="D151" s="13" t="s">
        <v>16</v>
      </c>
      <c r="E151" s="13" t="s">
        <v>396</v>
      </c>
      <c r="F151" s="14">
        <v>45792</v>
      </c>
      <c r="G151" s="14">
        <v>45860</v>
      </c>
      <c r="H151" s="13" t="s">
        <v>214</v>
      </c>
      <c r="I151" s="15">
        <f t="shared" si="2"/>
        <v>2052</v>
      </c>
      <c r="J151" s="15">
        <v>0</v>
      </c>
      <c r="K151" s="15">
        <v>2052</v>
      </c>
    </row>
    <row r="152" spans="1:11" ht="34.5" x14ac:dyDescent="0.3">
      <c r="A152" s="13" t="s">
        <v>212</v>
      </c>
      <c r="B152" s="13" t="s">
        <v>213</v>
      </c>
      <c r="C152" s="13">
        <v>231101</v>
      </c>
      <c r="D152" s="13" t="s">
        <v>16</v>
      </c>
      <c r="E152" s="13" t="s">
        <v>395</v>
      </c>
      <c r="F152" s="14">
        <v>45811</v>
      </c>
      <c r="G152" s="14">
        <v>45860</v>
      </c>
      <c r="H152" s="13" t="s">
        <v>214</v>
      </c>
      <c r="I152" s="15">
        <f t="shared" si="2"/>
        <v>42240</v>
      </c>
      <c r="J152" s="15">
        <v>0</v>
      </c>
      <c r="K152" s="15">
        <v>42240</v>
      </c>
    </row>
    <row r="153" spans="1:11" ht="34.5" x14ac:dyDescent="0.3">
      <c r="A153" s="13" t="s">
        <v>212</v>
      </c>
      <c r="B153" s="13" t="s">
        <v>213</v>
      </c>
      <c r="C153" s="13">
        <v>231101</v>
      </c>
      <c r="D153" s="13" t="s">
        <v>16</v>
      </c>
      <c r="E153" s="13" t="s">
        <v>394</v>
      </c>
      <c r="F153" s="14">
        <v>45860</v>
      </c>
      <c r="G153" s="14">
        <v>45860</v>
      </c>
      <c r="H153" s="13" t="s">
        <v>214</v>
      </c>
      <c r="I153" s="15">
        <f t="shared" si="2"/>
        <v>1134</v>
      </c>
      <c r="J153" s="15">
        <v>0</v>
      </c>
      <c r="K153" s="15">
        <v>1134</v>
      </c>
    </row>
    <row r="154" spans="1:11" ht="34.5" x14ac:dyDescent="0.3">
      <c r="A154" s="13" t="s">
        <v>212</v>
      </c>
      <c r="B154" s="13" t="s">
        <v>213</v>
      </c>
      <c r="C154" s="13">
        <v>231101</v>
      </c>
      <c r="D154" s="13" t="s">
        <v>16</v>
      </c>
      <c r="E154" s="13" t="s">
        <v>393</v>
      </c>
      <c r="F154" s="14">
        <v>45833</v>
      </c>
      <c r="G154" s="14">
        <v>45861</v>
      </c>
      <c r="H154" s="13" t="s">
        <v>214</v>
      </c>
      <c r="I154" s="15">
        <f t="shared" si="2"/>
        <v>3600</v>
      </c>
      <c r="J154" s="15">
        <v>0</v>
      </c>
      <c r="K154" s="15">
        <v>3600</v>
      </c>
    </row>
    <row r="155" spans="1:11" ht="34.5" x14ac:dyDescent="0.3">
      <c r="A155" s="13" t="s">
        <v>212</v>
      </c>
      <c r="B155" s="13" t="s">
        <v>213</v>
      </c>
      <c r="C155" s="13">
        <v>231101</v>
      </c>
      <c r="D155" s="13" t="s">
        <v>16</v>
      </c>
      <c r="E155" s="13" t="s">
        <v>392</v>
      </c>
      <c r="F155" s="14">
        <v>45835</v>
      </c>
      <c r="G155" s="14">
        <v>45861</v>
      </c>
      <c r="H155" s="13" t="s">
        <v>214</v>
      </c>
      <c r="I155" s="15">
        <f t="shared" si="2"/>
        <v>18988</v>
      </c>
      <c r="J155" s="15">
        <v>0</v>
      </c>
      <c r="K155" s="15">
        <v>18988</v>
      </c>
    </row>
    <row r="156" spans="1:11" ht="34.5" x14ac:dyDescent="0.3">
      <c r="A156" s="13" t="s">
        <v>212</v>
      </c>
      <c r="B156" s="13" t="s">
        <v>213</v>
      </c>
      <c r="C156" s="13">
        <v>231101</v>
      </c>
      <c r="D156" s="13" t="s">
        <v>16</v>
      </c>
      <c r="E156" s="13" t="s">
        <v>391</v>
      </c>
      <c r="F156" s="14">
        <v>45834</v>
      </c>
      <c r="G156" s="14">
        <v>45861</v>
      </c>
      <c r="H156" s="13" t="s">
        <v>214</v>
      </c>
      <c r="I156" s="16">
        <f t="shared" si="2"/>
        <v>3608</v>
      </c>
      <c r="J156" s="16">
        <v>0</v>
      </c>
      <c r="K156" s="16">
        <v>3608</v>
      </c>
    </row>
    <row r="157" spans="1:11" ht="34.5" x14ac:dyDescent="0.3">
      <c r="A157" s="13" t="s">
        <v>212</v>
      </c>
      <c r="B157" s="13" t="s">
        <v>213</v>
      </c>
      <c r="C157" s="13">
        <v>231101</v>
      </c>
      <c r="D157" s="13" t="s">
        <v>16</v>
      </c>
      <c r="E157" s="13" t="s">
        <v>390</v>
      </c>
      <c r="F157" s="14">
        <v>45838</v>
      </c>
      <c r="G157" s="14">
        <v>45869</v>
      </c>
      <c r="H157" s="13" t="s">
        <v>214</v>
      </c>
      <c r="I157" s="15">
        <f t="shared" si="2"/>
        <v>36000</v>
      </c>
      <c r="J157" s="15">
        <v>0</v>
      </c>
      <c r="K157" s="15">
        <v>36000</v>
      </c>
    </row>
    <row r="158" spans="1:11" ht="34.5" x14ac:dyDescent="0.3">
      <c r="A158" s="13" t="s">
        <v>215</v>
      </c>
      <c r="B158" s="13" t="s">
        <v>216</v>
      </c>
      <c r="C158" s="13">
        <v>221701</v>
      </c>
      <c r="D158" s="13" t="s">
        <v>105</v>
      </c>
      <c r="E158" s="13" t="s">
        <v>389</v>
      </c>
      <c r="F158" s="14">
        <v>45839</v>
      </c>
      <c r="G158" s="14">
        <v>45863</v>
      </c>
      <c r="H158" s="13" t="s">
        <v>217</v>
      </c>
      <c r="I158" s="15">
        <f t="shared" si="2"/>
        <v>5130</v>
      </c>
      <c r="J158" s="15">
        <v>0</v>
      </c>
      <c r="K158" s="15">
        <v>5130</v>
      </c>
    </row>
    <row r="159" spans="1:11" ht="34.5" x14ac:dyDescent="0.3">
      <c r="A159" s="13" t="s">
        <v>215</v>
      </c>
      <c r="B159" s="13" t="s">
        <v>216</v>
      </c>
      <c r="C159" s="13">
        <v>221701</v>
      </c>
      <c r="D159" s="13" t="s">
        <v>105</v>
      </c>
      <c r="E159" s="13" t="s">
        <v>388</v>
      </c>
      <c r="F159" s="14">
        <v>45839</v>
      </c>
      <c r="G159" s="14">
        <v>45863</v>
      </c>
      <c r="H159" s="13" t="s">
        <v>217</v>
      </c>
      <c r="I159" s="15">
        <f t="shared" si="2"/>
        <v>1002</v>
      </c>
      <c r="J159" s="15">
        <v>0</v>
      </c>
      <c r="K159" s="15">
        <v>1002</v>
      </c>
    </row>
    <row r="160" spans="1:11" ht="34.5" x14ac:dyDescent="0.3">
      <c r="A160" s="13" t="s">
        <v>215</v>
      </c>
      <c r="B160" s="13" t="s">
        <v>216</v>
      </c>
      <c r="C160" s="13">
        <v>221701</v>
      </c>
      <c r="D160" s="13" t="s">
        <v>105</v>
      </c>
      <c r="E160" s="13" t="s">
        <v>387</v>
      </c>
      <c r="F160" s="14">
        <v>45839</v>
      </c>
      <c r="G160" s="14">
        <v>45863</v>
      </c>
      <c r="H160" s="13" t="s">
        <v>217</v>
      </c>
      <c r="I160" s="15">
        <f t="shared" si="2"/>
        <v>1716</v>
      </c>
      <c r="J160" s="15">
        <v>0</v>
      </c>
      <c r="K160" s="15">
        <v>1716</v>
      </c>
    </row>
    <row r="161" spans="1:11" ht="34.5" x14ac:dyDescent="0.3">
      <c r="A161" s="13" t="s">
        <v>215</v>
      </c>
      <c r="B161" s="13" t="s">
        <v>216</v>
      </c>
      <c r="C161" s="13">
        <v>221701</v>
      </c>
      <c r="D161" s="13" t="s">
        <v>105</v>
      </c>
      <c r="E161" s="13" t="s">
        <v>386</v>
      </c>
      <c r="F161" s="14">
        <v>45839</v>
      </c>
      <c r="G161" s="14">
        <v>45863</v>
      </c>
      <c r="H161" s="13" t="s">
        <v>217</v>
      </c>
      <c r="I161" s="15">
        <f t="shared" si="2"/>
        <v>20720</v>
      </c>
      <c r="J161" s="15">
        <v>0</v>
      </c>
      <c r="K161" s="15">
        <v>20720</v>
      </c>
    </row>
    <row r="162" spans="1:11" ht="34.5" x14ac:dyDescent="0.3">
      <c r="A162" s="13" t="s">
        <v>215</v>
      </c>
      <c r="B162" s="13" t="s">
        <v>216</v>
      </c>
      <c r="C162" s="13">
        <v>221701</v>
      </c>
      <c r="D162" s="13" t="s">
        <v>105</v>
      </c>
      <c r="E162" s="13" t="s">
        <v>385</v>
      </c>
      <c r="F162" s="14">
        <v>45839</v>
      </c>
      <c r="G162" s="14">
        <v>45863</v>
      </c>
      <c r="H162" s="13" t="s">
        <v>217</v>
      </c>
      <c r="I162" s="15">
        <f t="shared" si="2"/>
        <v>7111</v>
      </c>
      <c r="J162" s="15">
        <v>0</v>
      </c>
      <c r="K162" s="15">
        <v>7111</v>
      </c>
    </row>
    <row r="163" spans="1:11" ht="34.5" x14ac:dyDescent="0.3">
      <c r="A163" s="13" t="s">
        <v>215</v>
      </c>
      <c r="B163" s="13" t="s">
        <v>216</v>
      </c>
      <c r="C163" s="13">
        <v>221701</v>
      </c>
      <c r="D163" s="13" t="s">
        <v>105</v>
      </c>
      <c r="E163" s="13" t="s">
        <v>384</v>
      </c>
      <c r="F163" s="14">
        <v>45839</v>
      </c>
      <c r="G163" s="14">
        <v>45863</v>
      </c>
      <c r="H163" s="13" t="s">
        <v>217</v>
      </c>
      <c r="I163" s="15">
        <f t="shared" si="2"/>
        <v>21184</v>
      </c>
      <c r="J163" s="15">
        <v>0</v>
      </c>
      <c r="K163" s="15">
        <v>21184</v>
      </c>
    </row>
    <row r="164" spans="1:11" ht="34.5" x14ac:dyDescent="0.3">
      <c r="A164" s="13" t="s">
        <v>215</v>
      </c>
      <c r="B164" s="13" t="s">
        <v>216</v>
      </c>
      <c r="C164" s="13">
        <v>221701</v>
      </c>
      <c r="D164" s="13" t="s">
        <v>105</v>
      </c>
      <c r="E164" s="13" t="s">
        <v>383</v>
      </c>
      <c r="F164" s="14">
        <v>45839</v>
      </c>
      <c r="G164" s="14">
        <v>45863</v>
      </c>
      <c r="H164" s="13" t="s">
        <v>217</v>
      </c>
      <c r="I164" s="15">
        <f t="shared" si="2"/>
        <v>5730</v>
      </c>
      <c r="J164" s="15">
        <v>0</v>
      </c>
      <c r="K164" s="15">
        <v>5730</v>
      </c>
    </row>
    <row r="165" spans="1:11" ht="34.5" x14ac:dyDescent="0.3">
      <c r="A165" s="13" t="s">
        <v>215</v>
      </c>
      <c r="B165" s="13" t="s">
        <v>216</v>
      </c>
      <c r="C165" s="13">
        <v>221701</v>
      </c>
      <c r="D165" s="13" t="s">
        <v>105</v>
      </c>
      <c r="E165" s="13" t="s">
        <v>382</v>
      </c>
      <c r="F165" s="14">
        <v>45839</v>
      </c>
      <c r="G165" s="14">
        <v>45863</v>
      </c>
      <c r="H165" s="13" t="s">
        <v>217</v>
      </c>
      <c r="I165" s="15">
        <f t="shared" si="2"/>
        <v>1591</v>
      </c>
      <c r="J165" s="15">
        <v>0</v>
      </c>
      <c r="K165" s="15">
        <v>1591</v>
      </c>
    </row>
    <row r="166" spans="1:11" ht="34.5" x14ac:dyDescent="0.3">
      <c r="A166" s="13" t="s">
        <v>215</v>
      </c>
      <c r="B166" s="13" t="s">
        <v>216</v>
      </c>
      <c r="C166" s="13">
        <v>221701</v>
      </c>
      <c r="D166" s="13" t="s">
        <v>105</v>
      </c>
      <c r="E166" s="13" t="s">
        <v>298</v>
      </c>
      <c r="F166" s="14">
        <v>45839</v>
      </c>
      <c r="G166" s="14">
        <v>45863</v>
      </c>
      <c r="H166" s="13" t="s">
        <v>217</v>
      </c>
      <c r="I166" s="15">
        <f t="shared" si="2"/>
        <v>45884.11</v>
      </c>
      <c r="J166" s="15">
        <v>0</v>
      </c>
      <c r="K166" s="15">
        <v>45884.11</v>
      </c>
    </row>
    <row r="167" spans="1:11" ht="34.5" x14ac:dyDescent="0.3">
      <c r="A167" s="13" t="s">
        <v>215</v>
      </c>
      <c r="B167" s="13" t="s">
        <v>216</v>
      </c>
      <c r="C167" s="13">
        <v>221701</v>
      </c>
      <c r="D167" s="13" t="s">
        <v>105</v>
      </c>
      <c r="E167" s="13" t="s">
        <v>297</v>
      </c>
      <c r="F167" s="14">
        <v>45839</v>
      </c>
      <c r="G167" s="14">
        <v>45863</v>
      </c>
      <c r="H167" s="13" t="s">
        <v>217</v>
      </c>
      <c r="I167" s="15">
        <f t="shared" si="2"/>
        <v>14504</v>
      </c>
      <c r="J167" s="15">
        <v>0</v>
      </c>
      <c r="K167" s="15">
        <v>14504</v>
      </c>
    </row>
    <row r="168" spans="1:11" ht="34.5" x14ac:dyDescent="0.3">
      <c r="A168" s="13" t="s">
        <v>215</v>
      </c>
      <c r="B168" s="13" t="s">
        <v>216</v>
      </c>
      <c r="C168" s="13">
        <v>221701</v>
      </c>
      <c r="D168" s="13" t="s">
        <v>105</v>
      </c>
      <c r="E168" s="13" t="s">
        <v>296</v>
      </c>
      <c r="F168" s="14">
        <v>45839</v>
      </c>
      <c r="G168" s="14">
        <v>45863</v>
      </c>
      <c r="H168" s="13" t="s">
        <v>217</v>
      </c>
      <c r="I168" s="15">
        <f t="shared" si="2"/>
        <v>15313.8</v>
      </c>
      <c r="J168" s="15">
        <v>0</v>
      </c>
      <c r="K168" s="15">
        <v>15313.8</v>
      </c>
    </row>
    <row r="169" spans="1:11" ht="34.5" x14ac:dyDescent="0.3">
      <c r="A169" s="13" t="s">
        <v>215</v>
      </c>
      <c r="B169" s="13" t="s">
        <v>216</v>
      </c>
      <c r="C169" s="13">
        <v>221701</v>
      </c>
      <c r="D169" s="13" t="s">
        <v>105</v>
      </c>
      <c r="E169" s="13" t="s">
        <v>295</v>
      </c>
      <c r="F169" s="14">
        <v>45839</v>
      </c>
      <c r="G169" s="14">
        <v>45863</v>
      </c>
      <c r="H169" s="13" t="s">
        <v>217</v>
      </c>
      <c r="I169" s="15">
        <f t="shared" si="2"/>
        <v>15313.8</v>
      </c>
      <c r="J169" s="15">
        <v>0</v>
      </c>
      <c r="K169" s="15">
        <v>15313.8</v>
      </c>
    </row>
    <row r="170" spans="1:11" ht="34.5" x14ac:dyDescent="0.3">
      <c r="A170" s="13" t="s">
        <v>215</v>
      </c>
      <c r="B170" s="13" t="s">
        <v>216</v>
      </c>
      <c r="C170" s="13">
        <v>221701</v>
      </c>
      <c r="D170" s="13" t="s">
        <v>105</v>
      </c>
      <c r="E170" s="13" t="s">
        <v>294</v>
      </c>
      <c r="F170" s="14">
        <v>45839</v>
      </c>
      <c r="G170" s="14">
        <v>45863</v>
      </c>
      <c r="H170" s="13" t="s">
        <v>217</v>
      </c>
      <c r="I170" s="15">
        <f t="shared" si="2"/>
        <v>1000</v>
      </c>
      <c r="J170" s="15">
        <v>0</v>
      </c>
      <c r="K170" s="15">
        <v>1000</v>
      </c>
    </row>
    <row r="171" spans="1:11" ht="34.5" x14ac:dyDescent="0.3">
      <c r="A171" s="13" t="s">
        <v>215</v>
      </c>
      <c r="B171" s="13" t="s">
        <v>216</v>
      </c>
      <c r="C171" s="13">
        <v>221701</v>
      </c>
      <c r="D171" s="13" t="s">
        <v>105</v>
      </c>
      <c r="E171" s="13" t="s">
        <v>293</v>
      </c>
      <c r="F171" s="14">
        <v>45839</v>
      </c>
      <c r="G171" s="14">
        <v>45863</v>
      </c>
      <c r="H171" s="13" t="s">
        <v>217</v>
      </c>
      <c r="I171" s="15">
        <f t="shared" si="2"/>
        <v>5040</v>
      </c>
      <c r="J171" s="15">
        <v>0</v>
      </c>
      <c r="K171" s="15">
        <v>5040</v>
      </c>
    </row>
    <row r="172" spans="1:11" ht="51.75" x14ac:dyDescent="0.3">
      <c r="A172" s="13" t="s">
        <v>218</v>
      </c>
      <c r="B172" s="13" t="s">
        <v>219</v>
      </c>
      <c r="C172" s="13">
        <v>228601</v>
      </c>
      <c r="D172" s="13" t="s">
        <v>101</v>
      </c>
      <c r="E172" s="13" t="s">
        <v>292</v>
      </c>
      <c r="F172" s="14">
        <v>45868</v>
      </c>
      <c r="G172" s="14">
        <v>45868</v>
      </c>
      <c r="H172" s="13" t="s">
        <v>220</v>
      </c>
      <c r="I172" s="15">
        <f t="shared" si="2"/>
        <v>350000</v>
      </c>
      <c r="J172" s="15">
        <v>0</v>
      </c>
      <c r="K172" s="15">
        <v>350000</v>
      </c>
    </row>
    <row r="173" spans="1:11" ht="34.5" x14ac:dyDescent="0.3">
      <c r="A173" s="13" t="s">
        <v>221</v>
      </c>
      <c r="B173" s="13" t="s">
        <v>222</v>
      </c>
      <c r="C173" s="13">
        <v>241401</v>
      </c>
      <c r="D173" s="13" t="s">
        <v>90</v>
      </c>
      <c r="E173" s="13" t="s">
        <v>291</v>
      </c>
      <c r="F173" s="14">
        <v>45846</v>
      </c>
      <c r="G173" s="14">
        <v>45868</v>
      </c>
      <c r="H173" s="13" t="s">
        <v>223</v>
      </c>
      <c r="I173" s="15">
        <f t="shared" si="2"/>
        <v>2943450</v>
      </c>
      <c r="J173" s="15">
        <v>0</v>
      </c>
      <c r="K173" s="15">
        <v>2943450</v>
      </c>
    </row>
    <row r="174" spans="1:11" ht="34.5" x14ac:dyDescent="0.3">
      <c r="A174" s="13" t="s">
        <v>224</v>
      </c>
      <c r="B174" s="13" t="s">
        <v>225</v>
      </c>
      <c r="C174" s="13">
        <v>228702</v>
      </c>
      <c r="D174" s="13" t="s">
        <v>28</v>
      </c>
      <c r="E174" s="13" t="s">
        <v>290</v>
      </c>
      <c r="F174" s="14">
        <v>45859</v>
      </c>
      <c r="G174" s="14">
        <v>45863</v>
      </c>
      <c r="H174" s="13" t="s">
        <v>29</v>
      </c>
      <c r="I174" s="15">
        <f t="shared" si="2"/>
        <v>59000</v>
      </c>
      <c r="J174" s="15">
        <v>14000</v>
      </c>
      <c r="K174" s="15">
        <v>45000</v>
      </c>
    </row>
    <row r="175" spans="1:11" ht="34.5" x14ac:dyDescent="0.3">
      <c r="A175" s="13" t="s">
        <v>224</v>
      </c>
      <c r="B175" s="13" t="s">
        <v>225</v>
      </c>
      <c r="C175" s="13">
        <v>228702</v>
      </c>
      <c r="D175" s="13" t="s">
        <v>28</v>
      </c>
      <c r="E175" s="13" t="s">
        <v>289</v>
      </c>
      <c r="F175" s="14">
        <v>45859</v>
      </c>
      <c r="G175" s="14">
        <v>45869</v>
      </c>
      <c r="H175" s="13" t="s">
        <v>29</v>
      </c>
      <c r="I175" s="15">
        <f t="shared" si="2"/>
        <v>82600</v>
      </c>
      <c r="J175" s="15">
        <v>19600</v>
      </c>
      <c r="K175" s="15">
        <v>63000</v>
      </c>
    </row>
    <row r="176" spans="1:11" ht="17.25" x14ac:dyDescent="0.3">
      <c r="A176" s="13" t="s">
        <v>226</v>
      </c>
      <c r="B176" s="13" t="s">
        <v>227</v>
      </c>
      <c r="C176" s="13">
        <v>228702</v>
      </c>
      <c r="D176" s="13" t="s">
        <v>28</v>
      </c>
      <c r="E176" s="13" t="s">
        <v>288</v>
      </c>
      <c r="F176" s="14">
        <v>45855</v>
      </c>
      <c r="G176" s="14">
        <v>45862</v>
      </c>
      <c r="H176" s="13" t="s">
        <v>29</v>
      </c>
      <c r="I176" s="15">
        <f t="shared" si="2"/>
        <v>59000</v>
      </c>
      <c r="J176" s="15">
        <v>14000</v>
      </c>
      <c r="K176" s="15">
        <v>45000</v>
      </c>
    </row>
    <row r="177" spans="1:11" ht="34.5" x14ac:dyDescent="0.3">
      <c r="A177" s="13" t="s">
        <v>228</v>
      </c>
      <c r="B177" s="13" t="s">
        <v>229</v>
      </c>
      <c r="C177" s="13">
        <v>241401</v>
      </c>
      <c r="D177" s="13" t="s">
        <v>90</v>
      </c>
      <c r="E177" s="13" t="s">
        <v>287</v>
      </c>
      <c r="F177" s="14">
        <v>45832</v>
      </c>
      <c r="G177" s="14">
        <v>45863</v>
      </c>
      <c r="H177" s="13" t="s">
        <v>230</v>
      </c>
      <c r="I177" s="15">
        <f t="shared" si="2"/>
        <v>21400</v>
      </c>
      <c r="J177" s="15">
        <v>1070</v>
      </c>
      <c r="K177" s="15">
        <v>20330</v>
      </c>
    </row>
    <row r="178" spans="1:11" ht="34.5" x14ac:dyDescent="0.3">
      <c r="A178" s="13" t="s">
        <v>231</v>
      </c>
      <c r="B178" s="13" t="s">
        <v>232</v>
      </c>
      <c r="C178" s="13">
        <v>221801</v>
      </c>
      <c r="D178" s="13" t="s">
        <v>157</v>
      </c>
      <c r="E178" s="13" t="s">
        <v>286</v>
      </c>
      <c r="F178" s="14">
        <v>45853</v>
      </c>
      <c r="G178" s="14">
        <v>45868</v>
      </c>
      <c r="H178" s="13" t="s">
        <v>233</v>
      </c>
      <c r="I178" s="15">
        <f t="shared" si="2"/>
        <v>8000</v>
      </c>
      <c r="J178" s="15">
        <v>0</v>
      </c>
      <c r="K178" s="15">
        <v>8000</v>
      </c>
    </row>
    <row r="179" spans="1:11" ht="34.5" x14ac:dyDescent="0.3">
      <c r="A179" s="13" t="s">
        <v>234</v>
      </c>
      <c r="B179" s="13" t="s">
        <v>235</v>
      </c>
      <c r="C179" s="13">
        <v>228702</v>
      </c>
      <c r="D179" s="13" t="s">
        <v>28</v>
      </c>
      <c r="E179" s="13" t="s">
        <v>285</v>
      </c>
      <c r="F179" s="14">
        <v>45859</v>
      </c>
      <c r="G179" s="14">
        <v>45863</v>
      </c>
      <c r="H179" s="13" t="s">
        <v>29</v>
      </c>
      <c r="I179" s="15">
        <f t="shared" si="2"/>
        <v>59000</v>
      </c>
      <c r="J179" s="15">
        <v>14000</v>
      </c>
      <c r="K179" s="15">
        <v>45000</v>
      </c>
    </row>
    <row r="180" spans="1:11" ht="34.5" x14ac:dyDescent="0.3">
      <c r="A180" s="13" t="s">
        <v>236</v>
      </c>
      <c r="B180" s="13" t="s">
        <v>237</v>
      </c>
      <c r="C180" s="13">
        <v>222201</v>
      </c>
      <c r="D180" s="13" t="s">
        <v>238</v>
      </c>
      <c r="E180" s="13" t="s">
        <v>284</v>
      </c>
      <c r="F180" s="14">
        <v>45750</v>
      </c>
      <c r="G180" s="14">
        <v>45777</v>
      </c>
      <c r="H180" s="13" t="s">
        <v>239</v>
      </c>
      <c r="I180" s="15">
        <f t="shared" si="2"/>
        <v>12280.740000000002</v>
      </c>
      <c r="J180" s="15">
        <v>520.37</v>
      </c>
      <c r="K180" s="15">
        <v>11760.37</v>
      </c>
    </row>
    <row r="181" spans="1:11" ht="34.5" x14ac:dyDescent="0.3">
      <c r="A181" s="13" t="s">
        <v>240</v>
      </c>
      <c r="B181" s="13" t="s">
        <v>241</v>
      </c>
      <c r="C181" s="13">
        <v>225304</v>
      </c>
      <c r="D181" s="13" t="s">
        <v>242</v>
      </c>
      <c r="E181" s="13" t="s">
        <v>283</v>
      </c>
      <c r="F181" s="14">
        <v>45854</v>
      </c>
      <c r="G181" s="14">
        <v>45868</v>
      </c>
      <c r="H181" s="13" t="s">
        <v>243</v>
      </c>
      <c r="I181" s="15">
        <f t="shared" si="2"/>
        <v>4114279.27</v>
      </c>
      <c r="J181" s="15">
        <v>188280.58</v>
      </c>
      <c r="K181" s="15">
        <v>3925998.69</v>
      </c>
    </row>
    <row r="182" spans="1:11" ht="51.75" x14ac:dyDescent="0.3">
      <c r="A182" s="13" t="s">
        <v>244</v>
      </c>
      <c r="B182" s="13" t="s">
        <v>245</v>
      </c>
      <c r="C182" s="13">
        <v>221801</v>
      </c>
      <c r="D182" s="13" t="s">
        <v>157</v>
      </c>
      <c r="E182" s="13" t="s">
        <v>282</v>
      </c>
      <c r="F182" s="14">
        <v>45805</v>
      </c>
      <c r="G182" s="14">
        <v>45863</v>
      </c>
      <c r="H182" s="13" t="s">
        <v>246</v>
      </c>
      <c r="I182" s="15">
        <f t="shared" si="2"/>
        <v>124000.01000000001</v>
      </c>
      <c r="J182" s="15">
        <v>5254.24</v>
      </c>
      <c r="K182" s="15">
        <v>118745.77</v>
      </c>
    </row>
    <row r="183" spans="1:11" ht="51.75" x14ac:dyDescent="0.3">
      <c r="A183" s="13" t="s">
        <v>244</v>
      </c>
      <c r="B183" s="13" t="s">
        <v>245</v>
      </c>
      <c r="C183" s="13">
        <v>221801</v>
      </c>
      <c r="D183" s="13" t="s">
        <v>157</v>
      </c>
      <c r="E183" s="13" t="s">
        <v>281</v>
      </c>
      <c r="F183" s="14">
        <v>45848</v>
      </c>
      <c r="G183" s="14">
        <v>45863</v>
      </c>
      <c r="H183" s="13" t="s">
        <v>246</v>
      </c>
      <c r="I183" s="15">
        <f t="shared" si="2"/>
        <v>124000.01000000001</v>
      </c>
      <c r="J183" s="15">
        <v>5254.24</v>
      </c>
      <c r="K183" s="15">
        <v>118745.77</v>
      </c>
    </row>
    <row r="184" spans="1:11" ht="17.25" x14ac:dyDescent="0.3">
      <c r="A184" s="13" t="s">
        <v>247</v>
      </c>
      <c r="B184" s="13" t="s">
        <v>248</v>
      </c>
      <c r="C184" s="13">
        <v>228702</v>
      </c>
      <c r="D184" s="13" t="s">
        <v>28</v>
      </c>
      <c r="E184" s="13" t="s">
        <v>280</v>
      </c>
      <c r="F184" s="14">
        <v>45854</v>
      </c>
      <c r="G184" s="14">
        <v>45862</v>
      </c>
      <c r="H184" s="13" t="s">
        <v>29</v>
      </c>
      <c r="I184" s="15">
        <f t="shared" si="2"/>
        <v>59000</v>
      </c>
      <c r="J184" s="15">
        <v>14000</v>
      </c>
      <c r="K184" s="15">
        <v>45000</v>
      </c>
    </row>
    <row r="185" spans="1:11" ht="17.25" x14ac:dyDescent="0.3">
      <c r="A185" s="13" t="s">
        <v>247</v>
      </c>
      <c r="B185" s="13" t="s">
        <v>248</v>
      </c>
      <c r="C185" s="13">
        <v>228702</v>
      </c>
      <c r="D185" s="13" t="s">
        <v>28</v>
      </c>
      <c r="E185" s="13" t="s">
        <v>279</v>
      </c>
      <c r="F185" s="14">
        <v>45854</v>
      </c>
      <c r="G185" s="14">
        <v>45862</v>
      </c>
      <c r="H185" s="13" t="s">
        <v>29</v>
      </c>
      <c r="I185" s="15">
        <f t="shared" si="2"/>
        <v>5900</v>
      </c>
      <c r="J185" s="15">
        <v>1400</v>
      </c>
      <c r="K185" s="15">
        <v>4500</v>
      </c>
    </row>
    <row r="186" spans="1:11" ht="34.5" x14ac:dyDescent="0.3">
      <c r="A186" s="13" t="s">
        <v>249</v>
      </c>
      <c r="B186" s="13" t="s">
        <v>250</v>
      </c>
      <c r="C186" s="13" t="s">
        <v>251</v>
      </c>
      <c r="D186" s="13" t="s">
        <v>252</v>
      </c>
      <c r="E186" s="13" t="s">
        <v>278</v>
      </c>
      <c r="F186" s="14">
        <v>45855</v>
      </c>
      <c r="G186" s="14">
        <v>45869</v>
      </c>
      <c r="H186" s="13" t="s">
        <v>253</v>
      </c>
      <c r="I186" s="15">
        <f t="shared" si="2"/>
        <v>214715.65</v>
      </c>
      <c r="J186" s="15">
        <v>9098.1207627118656</v>
      </c>
      <c r="K186" s="15">
        <v>205617.52923728814</v>
      </c>
    </row>
    <row r="187" spans="1:11" ht="34.5" x14ac:dyDescent="0.3">
      <c r="A187" s="13" t="s">
        <v>249</v>
      </c>
      <c r="B187" s="13" t="s">
        <v>250</v>
      </c>
      <c r="C187" s="13" t="s">
        <v>51</v>
      </c>
      <c r="D187" s="13" t="s">
        <v>52</v>
      </c>
      <c r="E187" s="13" t="s">
        <v>278</v>
      </c>
      <c r="F187" s="14">
        <v>45855</v>
      </c>
      <c r="G187" s="14">
        <v>45869</v>
      </c>
      <c r="H187" s="13" t="s">
        <v>253</v>
      </c>
      <c r="I187" s="15">
        <f t="shared" si="2"/>
        <v>25190.29</v>
      </c>
      <c r="J187" s="15">
        <v>1067.3851694915254</v>
      </c>
      <c r="K187" s="15">
        <v>24122.904830508476</v>
      </c>
    </row>
    <row r="188" spans="1:11" ht="34.5" x14ac:dyDescent="0.3">
      <c r="A188" s="13" t="s">
        <v>254</v>
      </c>
      <c r="B188" s="13" t="s">
        <v>255</v>
      </c>
      <c r="C188" s="13">
        <v>229203</v>
      </c>
      <c r="D188" s="13" t="s">
        <v>256</v>
      </c>
      <c r="E188" s="13" t="s">
        <v>277</v>
      </c>
      <c r="F188" s="14">
        <v>45866</v>
      </c>
      <c r="G188" s="14">
        <v>45868</v>
      </c>
      <c r="H188" s="13" t="s">
        <v>257</v>
      </c>
      <c r="I188" s="15">
        <f t="shared" si="2"/>
        <v>372455.2</v>
      </c>
      <c r="J188" s="15">
        <v>19727.5</v>
      </c>
      <c r="K188" s="15">
        <v>352727.7</v>
      </c>
    </row>
    <row r="189" spans="1:11" ht="17.25" x14ac:dyDescent="0.3">
      <c r="A189" s="13" t="s">
        <v>258</v>
      </c>
      <c r="B189" s="13" t="s">
        <v>259</v>
      </c>
      <c r="C189" s="13">
        <v>228702</v>
      </c>
      <c r="D189" s="13" t="s">
        <v>28</v>
      </c>
      <c r="E189" s="13" t="s">
        <v>276</v>
      </c>
      <c r="F189" s="14">
        <v>45859</v>
      </c>
      <c r="G189" s="14">
        <v>45862</v>
      </c>
      <c r="H189" s="13" t="s">
        <v>29</v>
      </c>
      <c r="I189" s="15">
        <f t="shared" si="2"/>
        <v>59000</v>
      </c>
      <c r="J189" s="15">
        <v>14000</v>
      </c>
      <c r="K189" s="15">
        <v>45000</v>
      </c>
    </row>
    <row r="190" spans="1:11" ht="34.5" x14ac:dyDescent="0.3">
      <c r="A190" s="13" t="s">
        <v>260</v>
      </c>
      <c r="B190" s="13" t="s">
        <v>261</v>
      </c>
      <c r="C190" s="13">
        <v>221801</v>
      </c>
      <c r="D190" s="13" t="s">
        <v>157</v>
      </c>
      <c r="E190" s="13" t="s">
        <v>275</v>
      </c>
      <c r="F190" s="14">
        <v>45839</v>
      </c>
      <c r="G190" s="14">
        <v>45863</v>
      </c>
      <c r="H190" s="13" t="s">
        <v>262</v>
      </c>
      <c r="I190" s="15">
        <f t="shared" si="2"/>
        <v>15000</v>
      </c>
      <c r="J190" s="15">
        <v>0</v>
      </c>
      <c r="K190" s="15">
        <v>15000</v>
      </c>
    </row>
    <row r="191" spans="1:11" ht="20.25" x14ac:dyDescent="0.35">
      <c r="A191" s="17"/>
      <c r="B191" s="17"/>
      <c r="C191" s="18"/>
      <c r="D191" s="18"/>
      <c r="E191" s="18"/>
      <c r="F191" s="19"/>
      <c r="G191" s="19"/>
    </row>
    <row r="192" spans="1:11" ht="21" thickBot="1" x14ac:dyDescent="0.4">
      <c r="A192" s="17"/>
      <c r="B192" s="17"/>
      <c r="C192" s="18"/>
      <c r="D192" s="18"/>
      <c r="E192" s="18"/>
      <c r="F192" s="19"/>
      <c r="G192" s="19"/>
      <c r="H192" s="20" t="s">
        <v>263</v>
      </c>
      <c r="I192" s="21">
        <f>SUM(I8:I191)</f>
        <v>38093420.350000001</v>
      </c>
      <c r="J192" s="21">
        <f>SUM(J8:J191)</f>
        <v>1002574.1309322034</v>
      </c>
      <c r="K192" s="21">
        <f>SUM(K8:K191)</f>
        <v>37090846.219067805</v>
      </c>
    </row>
    <row r="193" spans="1:14" ht="21" thickTop="1" x14ac:dyDescent="0.35">
      <c r="A193" s="17"/>
      <c r="B193" s="17"/>
      <c r="C193" s="18"/>
      <c r="D193" s="18"/>
      <c r="E193" s="18"/>
      <c r="F193" s="19"/>
      <c r="G193" s="19"/>
      <c r="I193" s="22"/>
      <c r="J193" s="22"/>
      <c r="K193" s="22"/>
    </row>
    <row r="194" spans="1:14" ht="20.25" x14ac:dyDescent="0.35">
      <c r="A194" s="17"/>
      <c r="B194" s="17"/>
      <c r="C194" s="18"/>
      <c r="D194" s="18"/>
      <c r="E194" s="18"/>
      <c r="F194" s="19"/>
      <c r="G194" s="19"/>
      <c r="J194" s="10"/>
      <c r="K194" s="23"/>
      <c r="L194" s="23"/>
      <c r="M194" s="24"/>
      <c r="N194" s="24"/>
    </row>
    <row r="195" spans="1:14" ht="21" x14ac:dyDescent="0.35">
      <c r="G195" s="3"/>
      <c r="J195" s="10"/>
      <c r="K195" s="23"/>
      <c r="L195" s="23"/>
      <c r="M195" s="24"/>
      <c r="N195" s="24"/>
    </row>
    <row r="196" spans="1:14" ht="21" x14ac:dyDescent="0.35">
      <c r="G196" s="3"/>
      <c r="J196" s="10"/>
      <c r="K196" s="23"/>
      <c r="L196" s="23"/>
      <c r="M196" s="24"/>
      <c r="N196" s="24"/>
    </row>
    <row r="197" spans="1:14" x14ac:dyDescent="0.3">
      <c r="K197" s="24"/>
      <c r="L197" s="24"/>
      <c r="M197" s="24"/>
      <c r="N197" s="24"/>
    </row>
    <row r="198" spans="1:14" x14ac:dyDescent="0.3">
      <c r="I198" s="25"/>
    </row>
    <row r="199" spans="1:14" ht="21" x14ac:dyDescent="0.35">
      <c r="I199" s="26"/>
      <c r="K199" s="27"/>
    </row>
    <row r="200" spans="1:14" ht="21" x14ac:dyDescent="0.35">
      <c r="I200" s="1"/>
    </row>
  </sheetData>
  <mergeCells count="4">
    <mergeCell ref="A2:K2"/>
    <mergeCell ref="A3:K3"/>
    <mergeCell ref="A4:K4"/>
    <mergeCell ref="A5:I5"/>
  </mergeCells>
  <pageMargins left="0.15748031496062992" right="0.15748031496062992" top="0.15748031496062992" bottom="0.43307086614173229" header="0.31496062992125984" footer="0.31496062992125984"/>
  <pageSetup scale="35" fitToWidth="8" fitToHeight="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202507</vt:lpstr>
      <vt:lpstr>'202507'!Títulos_a_imprimir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Mayalis Montero Ramirez</dc:creator>
  <cp:lastModifiedBy>Juan Carlos Jimenez Nadal</cp:lastModifiedBy>
  <cp:lastPrinted>2025-08-18T15:00:13Z</cp:lastPrinted>
  <dcterms:created xsi:type="dcterms:W3CDTF">2025-08-13T20:26:59Z</dcterms:created>
  <dcterms:modified xsi:type="dcterms:W3CDTF">2025-08-18T15:00:19Z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2025-08-13T20:27:08Z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ca3e4f49-4652-4f65-8975-8737ab75d01b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